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60" windowWidth="14832" windowHeight="8640" activeTab="0"/>
  </bookViews>
  <sheets>
    <sheet name="作成方法" sheetId="1" r:id="rId1"/>
    <sheet name="計算書" sheetId="2" r:id="rId2"/>
  </sheets>
  <definedNames>
    <definedName name="_xlnm.Print_Area" localSheetId="1">'計算書'!$A$1:$K$41</definedName>
    <definedName name="_xlnm.Print_Area" localSheetId="0">'作成方法'!$A$1:$K$41</definedName>
  </definedNames>
  <calcPr fullCalcOnLoad="1"/>
</workbook>
</file>

<file path=xl/sharedStrings.xml><?xml version="1.0" encoding="utf-8"?>
<sst xmlns="http://schemas.openxmlformats.org/spreadsheetml/2006/main" count="180" uniqueCount="55">
  <si>
    <t>敷地面積</t>
  </si>
  <si>
    <t>㎡</t>
  </si>
  <si>
    <t>抑制対策量</t>
  </si>
  <si>
    <t>計</t>
  </si>
  <si>
    <t>＝</t>
  </si>
  <si>
    <t>ｍ　×</t>
  </si>
  <si>
    <t>個　×</t>
  </si>
  <si>
    <t>計画抑制量</t>
  </si>
  <si>
    <t>＋</t>
  </si>
  <si>
    <t>≦</t>
  </si>
  <si>
    <t>植栽、芝生</t>
  </si>
  <si>
    <t>草地、透水性舗装</t>
  </si>
  <si>
    <t>－</t>
  </si>
  <si>
    <t>貯留槽、池</t>
  </si>
  <si>
    <t>抑制対策量</t>
  </si>
  <si>
    <t>浸透域</t>
  </si>
  <si>
    <t>裸地</t>
  </si>
  <si>
    <t>浸透Ｕ形溝</t>
  </si>
  <si>
    <t>雨水流出抑制施設</t>
  </si>
  <si>
    <t>その他</t>
  </si>
  <si>
    <t>（２）土地利用別浸透能計算</t>
  </si>
  <si>
    <t>（３）浸透施設浸透量計算</t>
  </si>
  <si>
    <t>条件</t>
  </si>
  <si>
    <t>非浸透域</t>
  </si>
  <si>
    <t>m3/㎡＝</t>
  </si>
  <si>
    <t>m3/個＝</t>
  </si>
  <si>
    <t>m3/ｍ＝</t>
  </si>
  <si>
    <t>非浸透域※１</t>
  </si>
  <si>
    <t>その他※２</t>
  </si>
  <si>
    <t>抑制する。</t>
  </si>
  <si>
    <t>浸透トレンチ</t>
  </si>
  <si>
    <t>浸透ます</t>
  </si>
  <si>
    <t>種類</t>
  </si>
  <si>
    <t>型番</t>
  </si>
  <si>
    <t>　種類</t>
  </si>
  <si>
    <t>　浸透トレンチ</t>
  </si>
  <si>
    <t>　浸透ます</t>
  </si>
  <si>
    <t>　浸透Ｕ形溝</t>
  </si>
  <si>
    <t>　透水性舗装</t>
  </si>
  <si>
    <t>　貯留槽・池</t>
  </si>
  <si>
    <t>浸透能力</t>
  </si>
  <si>
    <t>　芝生</t>
  </si>
  <si>
    <t>　植栽</t>
  </si>
  <si>
    <t>　草地</t>
  </si>
  <si>
    <t>　裸地</t>
  </si>
  <si>
    <t>※１ 非浸透域とは、建物や舗装等をいう。</t>
  </si>
  <si>
    <t>※２ その他とは、浸透域内の浸透施設控除分等をいう。</t>
  </si>
  <si>
    <r>
      <t>ｍ</t>
    </r>
    <r>
      <rPr>
        <vertAlign val="superscript"/>
        <sz val="12"/>
        <rFont val="BIZ UD明朝 Medium"/>
        <family val="1"/>
      </rPr>
      <t>3</t>
    </r>
    <r>
      <rPr>
        <sz val="12"/>
        <rFont val="BIZ UD明朝 Medium"/>
        <family val="1"/>
      </rPr>
      <t>/ｍ</t>
    </r>
    <r>
      <rPr>
        <vertAlign val="superscript"/>
        <sz val="12"/>
        <rFont val="BIZ UD明朝 Medium"/>
        <family val="1"/>
      </rPr>
      <t>2</t>
    </r>
  </si>
  <si>
    <r>
      <t>ｍ</t>
    </r>
    <r>
      <rPr>
        <vertAlign val="superscript"/>
        <sz val="12"/>
        <rFont val="BIZ UD明朝 Medium"/>
        <family val="1"/>
      </rPr>
      <t>3</t>
    </r>
    <r>
      <rPr>
        <sz val="12"/>
        <rFont val="BIZ UD明朝 Medium"/>
        <family val="1"/>
      </rPr>
      <t>/ｍ</t>
    </r>
  </si>
  <si>
    <r>
      <t>ｍ</t>
    </r>
    <r>
      <rPr>
        <vertAlign val="superscript"/>
        <sz val="12"/>
        <rFont val="BIZ UD明朝 Medium"/>
        <family val="1"/>
      </rPr>
      <t>3</t>
    </r>
    <r>
      <rPr>
        <sz val="12"/>
        <rFont val="BIZ UD明朝 Medium"/>
        <family val="1"/>
      </rPr>
      <t>/個</t>
    </r>
  </si>
  <si>
    <r>
      <t>ｍ</t>
    </r>
    <r>
      <rPr>
        <vertAlign val="superscript"/>
        <sz val="12"/>
        <rFont val="BIZ UD明朝 Medium"/>
        <family val="1"/>
      </rPr>
      <t>2</t>
    </r>
  </si>
  <si>
    <r>
      <t>ｍ</t>
    </r>
    <r>
      <rPr>
        <vertAlign val="superscript"/>
        <sz val="12"/>
        <rFont val="BIZ UD明朝 Medium"/>
        <family val="1"/>
      </rPr>
      <t>3</t>
    </r>
    <r>
      <rPr>
        <sz val="12"/>
        <rFont val="BIZ UD明朝 Medium"/>
        <family val="1"/>
      </rPr>
      <t>/100ｍ</t>
    </r>
    <r>
      <rPr>
        <vertAlign val="superscript"/>
        <sz val="12"/>
        <rFont val="BIZ UD明朝 Medium"/>
        <family val="1"/>
      </rPr>
      <t>2</t>
    </r>
    <r>
      <rPr>
        <sz val="12"/>
        <rFont val="BIZ UD明朝 Medium"/>
        <family val="1"/>
      </rPr>
      <t>　＝</t>
    </r>
  </si>
  <si>
    <r>
      <t>ｍ</t>
    </r>
    <r>
      <rPr>
        <vertAlign val="superscript"/>
        <sz val="12"/>
        <rFont val="BIZ UD明朝 Medium"/>
        <family val="1"/>
      </rPr>
      <t>2</t>
    </r>
    <r>
      <rPr>
        <sz val="12"/>
        <rFont val="BIZ UD明朝 Medium"/>
        <family val="1"/>
      </rPr>
      <t>　×</t>
    </r>
  </si>
  <si>
    <r>
      <t>ｍ</t>
    </r>
    <r>
      <rPr>
        <vertAlign val="superscript"/>
        <sz val="12"/>
        <rFont val="BIZ UD明朝 Medium"/>
        <family val="1"/>
      </rPr>
      <t>3</t>
    </r>
  </si>
  <si>
    <r>
      <t>ｍ</t>
    </r>
    <r>
      <rPr>
        <vertAlign val="superscript"/>
        <sz val="12"/>
        <rFont val="BIZ UD明朝 Medium"/>
        <family val="1"/>
      </rPr>
      <t>3</t>
    </r>
    <r>
      <rPr>
        <sz val="12"/>
        <rFont val="BIZ UD明朝 Medium"/>
        <family val="1"/>
      </rPr>
      <t>以上を浸透・貯留施設の設置により</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</si>
</sst>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
    <numFmt numFmtId="179" formatCode="0.0000"/>
    <numFmt numFmtId="180" formatCode="0.00_);[Red]\(0.00\)"/>
    <numFmt numFmtId="181" formatCode="0.0000_);[Red]\(0.0000\)"/>
    <numFmt numFmtId="182" formatCode="0.00_ "/>
    <numFmt numFmtId="183" formatCode="0.000_ "/>
    <numFmt numFmtId="184" formatCode="0.0_ "/>
    <numFmt numFmtId="185" formatCode="0.0000_ "/>
    <numFmt numFmtId="186" formatCode="0.00000_ "/>
    <numFmt numFmtId="187" formatCode="0.000_);[Red]\(0.000\)"/>
  </numFmts>
  <fonts count="47">
    <font>
      <sz val="11"/>
      <name val="ＭＳ Ｐゴシック"/>
      <family val="3"/>
    </font>
    <font>
      <sz val="6"/>
      <name val="ＭＳ Ｐゴシック"/>
      <family val="3"/>
    </font>
    <font>
      <sz val="11"/>
      <name val="ＭＳ Ｐ明朝"/>
      <family val="1"/>
    </font>
    <font>
      <sz val="12"/>
      <name val="BIZ UD明朝 Medium"/>
      <family val="1"/>
    </font>
    <font>
      <b/>
      <sz val="12"/>
      <name val="BIZ UD明朝 Medium"/>
      <family val="1"/>
    </font>
    <font>
      <b/>
      <sz val="12"/>
      <color indexed="10"/>
      <name val="BIZ UD明朝 Medium"/>
      <family val="1"/>
    </font>
    <font>
      <sz val="12"/>
      <name val="BIZ UDゴシック"/>
      <family val="3"/>
    </font>
    <font>
      <b/>
      <sz val="12"/>
      <name val="BIZ UDゴシック"/>
      <family val="3"/>
    </font>
    <font>
      <sz val="11"/>
      <name val="BIZ UDゴシック"/>
      <family val="3"/>
    </font>
    <font>
      <vertAlign val="superscript"/>
      <sz val="12"/>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BIZ UDゴシック"/>
      <family val="3"/>
    </font>
    <font>
      <sz val="12"/>
      <color indexed="8"/>
      <name val="BIZ UD明朝 Medium"/>
      <family val="1"/>
    </font>
    <font>
      <vertAlign val="superscript"/>
      <sz val="12"/>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182" fontId="3" fillId="33" borderId="10" xfId="0" applyNumberFormat="1" applyFont="1" applyFill="1" applyBorder="1" applyAlignment="1" applyProtection="1">
      <alignment/>
      <protection/>
    </xf>
    <xf numFmtId="2" fontId="3" fillId="34" borderId="11" xfId="0" applyNumberFormat="1" applyFont="1" applyFill="1" applyBorder="1" applyAlignment="1" applyProtection="1">
      <alignment/>
      <protection locked="0"/>
    </xf>
    <xf numFmtId="2" fontId="3" fillId="35" borderId="11" xfId="0" applyNumberFormat="1" applyFont="1" applyFill="1" applyBorder="1" applyAlignment="1" applyProtection="1">
      <alignment/>
      <protection locked="0"/>
    </xf>
    <xf numFmtId="2" fontId="3" fillId="36" borderId="11" xfId="0" applyNumberFormat="1" applyFont="1" applyFill="1" applyBorder="1" applyAlignment="1" applyProtection="1">
      <alignment/>
      <protection locked="0"/>
    </xf>
    <xf numFmtId="2" fontId="3" fillId="37" borderId="11" xfId="0" applyNumberFormat="1" applyFont="1" applyFill="1" applyBorder="1" applyAlignment="1" applyProtection="1">
      <alignment/>
      <protection locked="0"/>
    </xf>
    <xf numFmtId="2" fontId="3" fillId="38" borderId="11" xfId="0" applyNumberFormat="1" applyFont="1" applyFill="1" applyBorder="1" applyAlignment="1" applyProtection="1">
      <alignment/>
      <protection locked="0"/>
    </xf>
    <xf numFmtId="0" fontId="4" fillId="0" borderId="0" xfId="0" applyFont="1" applyAlignment="1" applyProtection="1">
      <alignment/>
      <protection/>
    </xf>
    <xf numFmtId="2" fontId="3" fillId="33" borderId="10" xfId="0" applyNumberFormat="1" applyFont="1" applyFill="1" applyBorder="1" applyAlignment="1" applyProtection="1">
      <alignment/>
      <protection/>
    </xf>
    <xf numFmtId="0" fontId="5" fillId="39" borderId="10" xfId="0" applyFont="1" applyFill="1" applyBorder="1" applyAlignment="1" applyProtection="1">
      <alignment horizontal="center"/>
      <protection/>
    </xf>
    <xf numFmtId="2" fontId="4" fillId="40" borderId="10" xfId="0" applyNumberFormat="1" applyFont="1" applyFill="1" applyBorder="1" applyAlignment="1" applyProtection="1">
      <alignment/>
      <protection/>
    </xf>
    <xf numFmtId="2" fontId="3" fillId="34" borderId="10" xfId="0" applyNumberFormat="1" applyFont="1" applyFill="1" applyBorder="1" applyAlignment="1" applyProtection="1">
      <alignment/>
      <protection/>
    </xf>
    <xf numFmtId="2" fontId="3" fillId="0" borderId="10" xfId="0" applyNumberFormat="1" applyFont="1" applyBorder="1" applyAlignment="1" applyProtection="1">
      <alignment/>
      <protection/>
    </xf>
    <xf numFmtId="2" fontId="3" fillId="35" borderId="10" xfId="0" applyNumberFormat="1" applyFont="1" applyFill="1" applyBorder="1" applyAlignment="1" applyProtection="1">
      <alignment/>
      <protection/>
    </xf>
    <xf numFmtId="2" fontId="3" fillId="41" borderId="10" xfId="0" applyNumberFormat="1" applyFont="1" applyFill="1" applyBorder="1" applyAlignment="1" applyProtection="1">
      <alignment/>
      <protection/>
    </xf>
    <xf numFmtId="2" fontId="3" fillId="36" borderId="10" xfId="0" applyNumberFormat="1" applyFont="1" applyFill="1" applyBorder="1" applyAlignment="1" applyProtection="1">
      <alignment/>
      <protection/>
    </xf>
    <xf numFmtId="2" fontId="3" fillId="37" borderId="10" xfId="0" applyNumberFormat="1" applyFont="1" applyFill="1" applyBorder="1" applyAlignment="1" applyProtection="1">
      <alignment/>
      <protection/>
    </xf>
    <xf numFmtId="2" fontId="3" fillId="38" borderId="10" xfId="0" applyNumberFormat="1" applyFont="1" applyFill="1" applyBorder="1" applyAlignment="1" applyProtection="1">
      <alignment/>
      <protection/>
    </xf>
    <xf numFmtId="2" fontId="3" fillId="42" borderId="10" xfId="0" applyNumberFormat="1" applyFont="1" applyFill="1" applyBorder="1" applyAlignment="1" applyProtection="1">
      <alignment/>
      <protection/>
    </xf>
    <xf numFmtId="2" fontId="3" fillId="40" borderId="10" xfId="0" applyNumberFormat="1" applyFont="1" applyFill="1" applyBorder="1" applyAlignment="1" applyProtection="1">
      <alignment/>
      <protection/>
    </xf>
    <xf numFmtId="2" fontId="3" fillId="0" borderId="0" xfId="0" applyNumberFormat="1" applyFont="1" applyAlignment="1" applyProtection="1">
      <alignment horizontal="center"/>
      <protection/>
    </xf>
    <xf numFmtId="2" fontId="3" fillId="43" borderId="10" xfId="0" applyNumberFormat="1" applyFont="1" applyFill="1" applyBorder="1" applyAlignment="1" applyProtection="1">
      <alignment/>
      <protection/>
    </xf>
    <xf numFmtId="184" fontId="3" fillId="44" borderId="12" xfId="0" applyNumberFormat="1" applyFont="1" applyFill="1" applyBorder="1" applyAlignment="1" applyProtection="1">
      <alignment/>
      <protection locked="0"/>
    </xf>
    <xf numFmtId="187" fontId="3" fillId="0" borderId="0" xfId="0" applyNumberFormat="1" applyFont="1" applyAlignment="1" applyProtection="1">
      <alignment/>
      <protection/>
    </xf>
    <xf numFmtId="182" fontId="3" fillId="41" borderId="10" xfId="0" applyNumberFormat="1" applyFont="1" applyFill="1" applyBorder="1" applyAlignment="1" applyProtection="1">
      <alignment/>
      <protection/>
    </xf>
    <xf numFmtId="0" fontId="3" fillId="44" borderId="11" xfId="0" applyFont="1" applyFill="1" applyBorder="1" applyAlignment="1" applyProtection="1">
      <alignment/>
      <protection locked="0"/>
    </xf>
    <xf numFmtId="184" fontId="3" fillId="44" borderId="11" xfId="0" applyNumberFormat="1" applyFont="1" applyFill="1" applyBorder="1" applyAlignment="1" applyProtection="1">
      <alignment/>
      <protection locked="0"/>
    </xf>
    <xf numFmtId="182" fontId="3" fillId="44" borderId="11" xfId="0" applyNumberFormat="1" applyFont="1" applyFill="1" applyBorder="1" applyAlignment="1" applyProtection="1">
      <alignment/>
      <protection locked="0"/>
    </xf>
    <xf numFmtId="182" fontId="3" fillId="42" borderId="10" xfId="0" applyNumberFormat="1" applyFont="1" applyFill="1" applyBorder="1" applyAlignment="1" applyProtection="1">
      <alignment/>
      <protection/>
    </xf>
    <xf numFmtId="0" fontId="3" fillId="0" borderId="0" xfId="0" applyFont="1" applyAlignment="1" applyProtection="1">
      <alignment horizontal="center"/>
      <protection/>
    </xf>
    <xf numFmtId="2" fontId="4" fillId="45" borderId="10" xfId="0" applyNumberFormat="1" applyFont="1" applyFill="1" applyBorder="1" applyAlignment="1" applyProtection="1">
      <alignment/>
      <protection/>
    </xf>
    <xf numFmtId="0" fontId="4" fillId="0" borderId="0" xfId="0" applyFont="1" applyAlignment="1" applyProtection="1">
      <alignment horizontal="center"/>
      <protection/>
    </xf>
    <xf numFmtId="0" fontId="3" fillId="0" borderId="0" xfId="0" applyFont="1" applyAlignment="1" applyProtection="1">
      <alignment vertical="top" wrapText="1"/>
      <protection/>
    </xf>
    <xf numFmtId="0" fontId="3" fillId="0" borderId="0" xfId="0" applyFont="1" applyAlignment="1" applyProtection="1">
      <alignment horizontal="left" vertical="center" wrapText="1"/>
      <protection/>
    </xf>
    <xf numFmtId="0" fontId="6" fillId="0" borderId="0" xfId="0" applyFont="1" applyAlignment="1" applyProtection="1">
      <alignment horizontal="left"/>
      <protection/>
    </xf>
    <xf numFmtId="0" fontId="7" fillId="0" borderId="0" xfId="0" applyFont="1" applyAlignment="1" applyProtection="1">
      <alignment/>
      <protection/>
    </xf>
    <xf numFmtId="0" fontId="3" fillId="0" borderId="0" xfId="0" applyFont="1" applyBorder="1" applyAlignment="1" applyProtection="1">
      <alignment/>
      <protection/>
    </xf>
    <xf numFmtId="183" fontId="3" fillId="0" borderId="0" xfId="0" applyNumberFormat="1"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3" fillId="0" borderId="0" xfId="0" applyFont="1" applyAlignment="1" applyProtection="1">
      <alignment horizontal="left"/>
      <protection/>
    </xf>
    <xf numFmtId="0" fontId="6" fillId="0" borderId="0" xfId="0" applyFont="1" applyAlignment="1" applyProtection="1">
      <alignment/>
      <protection/>
    </xf>
    <xf numFmtId="0" fontId="8" fillId="0" borderId="0" xfId="0" applyFont="1" applyAlignment="1" applyProtection="1">
      <alignment/>
      <protection/>
    </xf>
    <xf numFmtId="2" fontId="3" fillId="34" borderId="11" xfId="0" applyNumberFormat="1" applyFont="1" applyFill="1" applyBorder="1" applyAlignment="1" applyProtection="1">
      <alignment horizontal="center"/>
      <protection locked="0"/>
    </xf>
    <xf numFmtId="2" fontId="3" fillId="35" borderId="11" xfId="0" applyNumberFormat="1" applyFont="1" applyFill="1" applyBorder="1" applyAlignment="1" applyProtection="1">
      <alignment horizontal="center"/>
      <protection locked="0"/>
    </xf>
    <xf numFmtId="2" fontId="3" fillId="36" borderId="11" xfId="0" applyNumberFormat="1" applyFont="1" applyFill="1" applyBorder="1" applyAlignment="1" applyProtection="1">
      <alignment horizontal="center"/>
      <protection locked="0"/>
    </xf>
    <xf numFmtId="2" fontId="3" fillId="37" borderId="11" xfId="0" applyNumberFormat="1" applyFont="1" applyFill="1" applyBorder="1" applyAlignment="1" applyProtection="1">
      <alignment horizontal="center"/>
      <protection locked="0"/>
    </xf>
    <xf numFmtId="2" fontId="3" fillId="38" borderId="11" xfId="0" applyNumberFormat="1" applyFont="1" applyFill="1" applyBorder="1" applyAlignment="1" applyProtection="1">
      <alignment horizontal="center"/>
      <protection locked="0"/>
    </xf>
    <xf numFmtId="0" fontId="3" fillId="0" borderId="0" xfId="0" applyFont="1" applyAlignment="1" applyProtection="1">
      <alignment horizontal="left"/>
      <protection/>
    </xf>
    <xf numFmtId="0" fontId="3" fillId="0" borderId="13" xfId="0" applyFont="1" applyBorder="1" applyAlignment="1" applyProtection="1">
      <alignment horizontal="left"/>
      <protection/>
    </xf>
    <xf numFmtId="0" fontId="3" fillId="0" borderId="0" xfId="0" applyFont="1" applyAlignment="1" applyProtection="1">
      <alignment horizontal="left" vertical="center" wrapText="1"/>
      <protection/>
    </xf>
    <xf numFmtId="0" fontId="6" fillId="0" borderId="0" xfId="0" applyFont="1" applyAlignment="1" applyProtection="1">
      <alignment horizontal="left"/>
      <protection/>
    </xf>
    <xf numFmtId="0" fontId="3" fillId="0" borderId="0" xfId="0" applyFont="1" applyBorder="1" applyAlignment="1" applyProtection="1">
      <alignment horizontal="left"/>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4"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6" fillId="0" borderId="0" xfId="0" applyFont="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ont>
        <color indexed="8"/>
      </font>
      <fill>
        <patternFill patternType="none">
          <bgColor indexed="65"/>
        </patternFill>
      </fill>
    </dxf>
    <dxf>
      <fill>
        <patternFill patternType="none">
          <bgColor indexed="65"/>
        </patternFill>
      </fill>
    </dxf>
    <dxf>
      <font>
        <color indexed="8"/>
      </font>
      <fill>
        <patternFill>
          <bgColor indexed="10"/>
        </patternFill>
      </fill>
    </dxf>
    <dxf>
      <fill>
        <patternFill>
          <bgColor indexed="12"/>
        </patternFill>
      </fill>
    </dxf>
    <dxf>
      <font>
        <color indexed="8"/>
      </font>
      <fill>
        <patternFill patternType="none">
          <bgColor indexed="65"/>
        </patternFill>
      </fill>
    </dxf>
    <dxf>
      <fill>
        <patternFill patternType="none">
          <bgColor indexed="65"/>
        </patternFill>
      </fill>
    </dxf>
    <dxf>
      <font>
        <color indexed="8"/>
      </font>
      <fill>
        <patternFill>
          <bgColor indexed="10"/>
        </patternFill>
      </fill>
    </dxf>
    <dxf>
      <fill>
        <patternFill>
          <bgColor indexed="12"/>
        </patternFill>
      </fill>
    </dxf>
    <dxf>
      <font>
        <color rgb="FF000000"/>
      </font>
      <fill>
        <patternFill>
          <bgColor rgb="FFFF0000"/>
        </patternFill>
      </fill>
      <border/>
    </dxf>
    <dxf>
      <font>
        <color rgb="FF00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8</xdr:row>
      <xdr:rowOff>85725</xdr:rowOff>
    </xdr:from>
    <xdr:to>
      <xdr:col>8</xdr:col>
      <xdr:colOff>447675</xdr:colOff>
      <xdr:row>14</xdr:row>
      <xdr:rowOff>85725</xdr:rowOff>
    </xdr:to>
    <xdr:sp>
      <xdr:nvSpPr>
        <xdr:cNvPr id="1" name="正方形/長方形 2"/>
        <xdr:cNvSpPr>
          <a:spLocks/>
        </xdr:cNvSpPr>
      </xdr:nvSpPr>
      <xdr:spPr>
        <a:xfrm>
          <a:off x="4314825" y="2066925"/>
          <a:ext cx="1257300" cy="13906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3200" b="1" i="0" u="none" baseline="0">
              <a:solidFill>
                <a:srgbClr val="000000"/>
              </a:solidFill>
            </a:rPr>
            <a:t>②</a:t>
          </a:r>
        </a:p>
      </xdr:txBody>
    </xdr:sp>
    <xdr:clientData/>
  </xdr:twoCellAnchor>
  <xdr:twoCellAnchor>
    <xdr:from>
      <xdr:col>1</xdr:col>
      <xdr:colOff>790575</xdr:colOff>
      <xdr:row>8</xdr:row>
      <xdr:rowOff>114300</xdr:rowOff>
    </xdr:from>
    <xdr:to>
      <xdr:col>3</xdr:col>
      <xdr:colOff>38100</xdr:colOff>
      <xdr:row>10</xdr:row>
      <xdr:rowOff>76200</xdr:rowOff>
    </xdr:to>
    <xdr:sp>
      <xdr:nvSpPr>
        <xdr:cNvPr id="2" name="フリーフォーム: 図形 5"/>
        <xdr:cNvSpPr>
          <a:spLocks/>
        </xdr:cNvSpPr>
      </xdr:nvSpPr>
      <xdr:spPr>
        <a:xfrm>
          <a:off x="981075" y="2095500"/>
          <a:ext cx="742950" cy="381000"/>
        </a:xfrm>
        <a:custGeom>
          <a:pathLst>
            <a:path h="1057835" w="1909482">
              <a:moveTo>
                <a:pt x="0" y="8965"/>
              </a:moveTo>
              <a:lnTo>
                <a:pt x="0" y="1057835"/>
              </a:lnTo>
              <a:lnTo>
                <a:pt x="1909482" y="1057835"/>
              </a:lnTo>
              <a:lnTo>
                <a:pt x="1909482" y="0"/>
              </a:lnTo>
              <a:lnTo>
                <a:pt x="0" y="8965"/>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11</xdr:row>
      <xdr:rowOff>114300</xdr:rowOff>
    </xdr:from>
    <xdr:to>
      <xdr:col>3</xdr:col>
      <xdr:colOff>333375</xdr:colOff>
      <xdr:row>13</xdr:row>
      <xdr:rowOff>161925</xdr:rowOff>
    </xdr:to>
    <xdr:sp>
      <xdr:nvSpPr>
        <xdr:cNvPr id="3" name="テキスト ボックス 7"/>
        <xdr:cNvSpPr>
          <a:spLocks/>
        </xdr:cNvSpPr>
      </xdr:nvSpPr>
      <xdr:spPr>
        <a:xfrm>
          <a:off x="209550" y="2762250"/>
          <a:ext cx="1809750" cy="523875"/>
        </a:xfrm>
        <a:prstGeom prst="borderCallout1">
          <a:avLst>
            <a:gd name="adj1" fmla="val 12023"/>
            <a:gd name="adj2" fmla="val -104166"/>
            <a:gd name="adj3" fmla="val 1736"/>
            <a:gd name="adj4" fmla="val -50138"/>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00"/>
              </a:solidFill>
            </a:rPr>
            <a:t>②を入力すると、</a:t>
          </a:r>
          <a:r>
            <a:rPr lang="en-US" cap="none" sz="1200" b="0" i="0" u="none" baseline="0">
              <a:solidFill>
                <a:srgbClr val="000000"/>
              </a:solidFill>
            </a:rPr>
            <a:t>
</a:t>
          </a:r>
          <a:r>
            <a:rPr lang="en-US" cap="none" sz="1200" b="0" i="0" u="none" baseline="0">
              <a:solidFill>
                <a:srgbClr val="000000"/>
              </a:solidFill>
            </a:rPr>
            <a:t>自動で計算されます。</a:t>
          </a:r>
        </a:p>
      </xdr:txBody>
    </xdr:sp>
    <xdr:clientData/>
  </xdr:twoCellAnchor>
  <xdr:oneCellAnchor>
    <xdr:from>
      <xdr:col>4</xdr:col>
      <xdr:colOff>28575</xdr:colOff>
      <xdr:row>4</xdr:row>
      <xdr:rowOff>219075</xdr:rowOff>
    </xdr:from>
    <xdr:ext cx="1733550" cy="1914525"/>
    <xdr:sp>
      <xdr:nvSpPr>
        <xdr:cNvPr id="4" name="テキスト ボックス 10"/>
        <xdr:cNvSpPr>
          <a:spLocks/>
        </xdr:cNvSpPr>
      </xdr:nvSpPr>
      <xdr:spPr>
        <a:xfrm>
          <a:off x="2400300" y="1209675"/>
          <a:ext cx="1733550" cy="1914525"/>
        </a:xfrm>
        <a:prstGeom prst="borderCallout1">
          <a:avLst>
            <a:gd name="adj1" fmla="val 4902"/>
            <a:gd name="adj2" fmla="val 71291"/>
            <a:gd name="adj3" fmla="val 810"/>
            <a:gd name="adj4" fmla="val 49777"/>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00"/>
              </a:solidFill>
            </a:rPr>
            <a:t>敷地面積に応じて自動で切り替わります。</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500</a:t>
          </a:r>
          <a:r>
            <a:rPr lang="en-US" cap="none" sz="1200" b="0" i="0" u="none" baseline="0">
              <a:solidFill>
                <a:srgbClr val="000000"/>
              </a:solidFill>
            </a:rPr>
            <a:t>ｍ</a:t>
          </a:r>
          <a:r>
            <a:rPr lang="en-US" cap="none" sz="1200" b="0" i="0" u="none" baseline="30000">
              <a:solidFill>
                <a:srgbClr val="000000"/>
              </a:solidFill>
            </a:rPr>
            <a:t>2</a:t>
          </a:r>
          <a:r>
            <a:rPr lang="en-US" cap="none" sz="1200" b="0" i="0" u="none" baseline="0">
              <a:solidFill>
                <a:srgbClr val="000000"/>
              </a:solidFill>
            </a:rPr>
            <a:t>未満</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ｍ</a:t>
          </a:r>
          <a:r>
            <a:rPr lang="en-US" cap="none" sz="1200" b="0" i="0" u="none" baseline="30000">
              <a:solidFill>
                <a:srgbClr val="000000"/>
              </a:solidFill>
            </a:rPr>
            <a:t>3
</a:t>
          </a:r>
          <a:r>
            <a:rPr lang="en-US" cap="none" sz="1200" b="0" i="0" u="none" baseline="0">
              <a:solidFill>
                <a:srgbClr val="000000"/>
              </a:solidFill>
            </a:rPr>
            <a:t>・</a:t>
          </a:r>
          <a:r>
            <a:rPr lang="en-US" cap="none" sz="1200" b="0" i="0" u="none" baseline="0">
              <a:solidFill>
                <a:srgbClr val="000000"/>
              </a:solidFill>
            </a:rPr>
            <a:t>500</a:t>
          </a:r>
          <a:r>
            <a:rPr lang="en-US" cap="none" sz="1200" b="0" i="0" u="none" baseline="0">
              <a:solidFill>
                <a:srgbClr val="000000"/>
              </a:solidFill>
            </a:rPr>
            <a:t>ｍ</a:t>
          </a:r>
          <a:r>
            <a:rPr lang="en-US" cap="none" sz="1200" b="0" i="0" u="none" baseline="30000">
              <a:solidFill>
                <a:srgbClr val="000000"/>
              </a:solidFill>
            </a:rPr>
            <a:t>2</a:t>
          </a:r>
          <a:r>
            <a:rPr lang="en-US" cap="none" sz="1200" b="0" i="0" u="none" baseline="0">
              <a:solidFill>
                <a:srgbClr val="000000"/>
              </a:solidFill>
            </a:rPr>
            <a:t>以上</a:t>
          </a:r>
          <a:r>
            <a:rPr lang="en-US" cap="none" sz="1200" b="0" i="0" u="none" baseline="0">
              <a:solidFill>
                <a:srgbClr val="000000"/>
              </a:solidFill>
            </a:rPr>
            <a:t>→</a:t>
          </a:r>
          <a:r>
            <a:rPr lang="en-US" cap="none" sz="1200" b="0" i="0" u="none" baseline="0">
              <a:solidFill>
                <a:srgbClr val="000000"/>
              </a:solidFill>
            </a:rPr>
            <a:t>6</a:t>
          </a:r>
          <a:r>
            <a:rPr lang="en-US" cap="none" sz="1200" b="0" i="0" u="none" baseline="0">
              <a:solidFill>
                <a:srgbClr val="000000"/>
              </a:solidFill>
            </a:rPr>
            <a:t>ｍ</a:t>
          </a:r>
          <a:r>
            <a:rPr lang="en-US" cap="none" sz="1200" b="0" i="0" u="none" baseline="30000">
              <a:solidFill>
                <a:srgbClr val="000000"/>
              </a:solidFill>
            </a:rPr>
            <a:t>3
</a:t>
          </a:r>
          <a:r>
            <a:rPr lang="en-US" cap="none" sz="1200" b="0" i="0" u="none" baseline="0">
              <a:solidFill>
                <a:srgbClr val="000000"/>
              </a:solidFill>
            </a:rPr>
            <a:t>
</a:t>
          </a:r>
          <a:r>
            <a:rPr lang="en-US" cap="none" sz="1200" b="0" i="0" u="none" baseline="0">
              <a:solidFill>
                <a:srgbClr val="000000"/>
              </a:solidFill>
            </a:rPr>
            <a:t>ただし、敷地面積</a:t>
          </a:r>
          <a:r>
            <a:rPr lang="en-US" cap="none" sz="1200" b="0" i="0" u="none" baseline="0">
              <a:solidFill>
                <a:srgbClr val="000000"/>
              </a:solidFill>
            </a:rPr>
            <a:t>500</a:t>
          </a:r>
          <a:r>
            <a:rPr lang="en-US" cap="none" sz="1200" b="0" i="0" u="none" baseline="0">
              <a:solidFill>
                <a:srgbClr val="000000"/>
              </a:solidFill>
            </a:rPr>
            <a:t>ｍ</a:t>
          </a:r>
          <a:r>
            <a:rPr lang="en-US" cap="none" sz="1200" b="0" i="0" u="none" baseline="30000">
              <a:solidFill>
                <a:srgbClr val="000000"/>
              </a:solidFill>
            </a:rPr>
            <a:t>2</a:t>
          </a:r>
          <a:r>
            <a:rPr lang="en-US" cap="none" sz="1200" b="0" i="0" u="none" baseline="0">
              <a:solidFill>
                <a:srgbClr val="000000"/>
              </a:solidFill>
            </a:rPr>
            <a:t>以上の建築計画で流域を分ける場合は、</a:t>
          </a:r>
          <a:r>
            <a:rPr lang="en-US" cap="none" sz="1200" b="0" i="0" u="none" baseline="0">
              <a:solidFill>
                <a:srgbClr val="000000"/>
              </a:solidFill>
            </a:rPr>
            <a:t>3</a:t>
          </a:r>
          <a:r>
            <a:rPr lang="en-US" cap="none" sz="1200" b="0" i="0" u="none" baseline="0">
              <a:solidFill>
                <a:srgbClr val="000000"/>
              </a:solidFill>
            </a:rPr>
            <a:t>ｍ</a:t>
          </a:r>
          <a:r>
            <a:rPr lang="en-US" cap="none" sz="1200" b="0" i="0" u="none" baseline="30000">
              <a:solidFill>
                <a:srgbClr val="000000"/>
              </a:solidFill>
            </a:rPr>
            <a:t>3</a:t>
          </a:r>
          <a:r>
            <a:rPr lang="en-US" cap="none" sz="1200" b="0" i="0" u="none" baseline="0">
              <a:solidFill>
                <a:srgbClr val="000000"/>
              </a:solidFill>
            </a:rPr>
            <a:t>/100</a:t>
          </a:r>
          <a:r>
            <a:rPr lang="en-US" cap="none" sz="1200" b="0" i="0" u="none" baseline="0">
              <a:solidFill>
                <a:srgbClr val="000000"/>
              </a:solidFill>
            </a:rPr>
            <a:t>ｍ</a:t>
          </a:r>
          <a:r>
            <a:rPr lang="en-US" cap="none" sz="1200" b="0" i="0" u="none" baseline="30000">
              <a:solidFill>
                <a:srgbClr val="000000"/>
              </a:solidFill>
            </a:rPr>
            <a:t>2</a:t>
          </a:r>
          <a:r>
            <a:rPr lang="en-US" cap="none" sz="1200" b="0" i="0" u="none" baseline="0">
              <a:solidFill>
                <a:srgbClr val="000000"/>
              </a:solidFill>
            </a:rPr>
            <a:t>を</a:t>
          </a:r>
          <a:r>
            <a:rPr lang="en-US" cap="none" sz="1200" b="0" i="0" u="none" baseline="0">
              <a:solidFill>
                <a:srgbClr val="000000"/>
              </a:solidFill>
            </a:rPr>
            <a:t>6</a:t>
          </a:r>
          <a:r>
            <a:rPr lang="en-US" cap="none" sz="1200" b="0" i="0" u="none" baseline="0">
              <a:solidFill>
                <a:srgbClr val="000000"/>
              </a:solidFill>
            </a:rPr>
            <a:t>ｍ</a:t>
          </a:r>
          <a:r>
            <a:rPr lang="en-US" cap="none" sz="1200" b="0" i="0" u="none" baseline="30000">
              <a:solidFill>
                <a:srgbClr val="000000"/>
              </a:solidFill>
            </a:rPr>
            <a:t>3</a:t>
          </a:r>
          <a:r>
            <a:rPr lang="en-US" cap="none" sz="1200" b="0" i="0" u="none" baseline="0">
              <a:solidFill>
                <a:srgbClr val="000000"/>
              </a:solidFill>
            </a:rPr>
            <a:t>/100</a:t>
          </a:r>
          <a:r>
            <a:rPr lang="en-US" cap="none" sz="1200" b="0" i="0" u="none" baseline="0">
              <a:solidFill>
                <a:srgbClr val="000000"/>
              </a:solidFill>
            </a:rPr>
            <a:t>ｍ</a:t>
          </a:r>
          <a:r>
            <a:rPr lang="en-US" cap="none" sz="1200" b="0" i="0" u="none" baseline="30000">
              <a:solidFill>
                <a:srgbClr val="000000"/>
              </a:solidFill>
            </a:rPr>
            <a:t>2</a:t>
          </a:r>
          <a:r>
            <a:rPr lang="en-US" cap="none" sz="1200" b="0" i="0" u="none" baseline="0">
              <a:solidFill>
                <a:srgbClr val="000000"/>
              </a:solidFill>
            </a:rPr>
            <a:t>に変更してください。</a:t>
          </a:r>
        </a:p>
      </xdr:txBody>
    </xdr:sp>
    <xdr:clientData/>
  </xdr:oneCellAnchor>
  <xdr:twoCellAnchor>
    <xdr:from>
      <xdr:col>0</xdr:col>
      <xdr:colOff>171450</xdr:colOff>
      <xdr:row>1</xdr:row>
      <xdr:rowOff>9525</xdr:rowOff>
    </xdr:from>
    <xdr:to>
      <xdr:col>3</xdr:col>
      <xdr:colOff>600075</xdr:colOff>
      <xdr:row>6</xdr:row>
      <xdr:rowOff>47625</xdr:rowOff>
    </xdr:to>
    <xdr:grpSp>
      <xdr:nvGrpSpPr>
        <xdr:cNvPr id="5" name="グループ化 14"/>
        <xdr:cNvGrpSpPr>
          <a:grpSpLocks/>
        </xdr:cNvGrpSpPr>
      </xdr:nvGrpSpPr>
      <xdr:grpSpPr>
        <a:xfrm>
          <a:off x="171450" y="257175"/>
          <a:ext cx="2114550" cy="1276350"/>
          <a:chOff x="163286" y="256529"/>
          <a:chExt cx="1937658" cy="1300502"/>
        </a:xfrm>
        <a:solidFill>
          <a:srgbClr val="FFFFFF"/>
        </a:solidFill>
      </xdr:grpSpPr>
      <xdr:sp>
        <xdr:nvSpPr>
          <xdr:cNvPr id="6" name="テキスト ボックス 11"/>
          <xdr:cNvSpPr txBox="1">
            <a:spLocks noChangeArrowheads="1"/>
          </xdr:cNvSpPr>
        </xdr:nvSpPr>
        <xdr:spPr>
          <a:xfrm>
            <a:off x="163286" y="256529"/>
            <a:ext cx="1937658" cy="1300502"/>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①～③に型番や数値等を直接入力してください。</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浸透施設等の項目を増やした場合は自動入力にならない箇所が発生するため、数値を確認してください。</a:t>
            </a:r>
          </a:p>
        </xdr:txBody>
      </xdr:sp>
      <xdr:sp>
        <xdr:nvSpPr>
          <xdr:cNvPr id="7" name="正方形/長方形 12"/>
          <xdr:cNvSpPr>
            <a:spLocks/>
          </xdr:cNvSpPr>
        </xdr:nvSpPr>
        <xdr:spPr>
          <a:xfrm>
            <a:off x="434558" y="279288"/>
            <a:ext cx="372030" cy="151834"/>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600075</xdr:colOff>
      <xdr:row>28</xdr:row>
      <xdr:rowOff>161925</xdr:rowOff>
    </xdr:from>
    <xdr:to>
      <xdr:col>6</xdr:col>
      <xdr:colOff>304800</xdr:colOff>
      <xdr:row>33</xdr:row>
      <xdr:rowOff>47625</xdr:rowOff>
    </xdr:to>
    <xdr:sp>
      <xdr:nvSpPr>
        <xdr:cNvPr id="8" name="正方形/長方形 13"/>
        <xdr:cNvSpPr>
          <a:spLocks/>
        </xdr:cNvSpPr>
      </xdr:nvSpPr>
      <xdr:spPr>
        <a:xfrm>
          <a:off x="2971800" y="6924675"/>
          <a:ext cx="1076325" cy="1123950"/>
        </a:xfrm>
        <a:prstGeom prst="rect">
          <a:avLst/>
        </a:prstGeom>
        <a:solidFill>
          <a:srgbClr val="F8F8F8">
            <a:alpha val="70000"/>
          </a:srgbClr>
        </a:solidFill>
        <a:ln w="25400" cmpd="sng">
          <a:solidFill>
            <a:srgbClr val="FF0000"/>
          </a:solidFill>
          <a:headEnd type="none"/>
          <a:tailEnd type="none"/>
        </a:ln>
      </xdr:spPr>
      <xdr:txBody>
        <a:bodyPr vertOverflow="clip" wrap="square" anchor="ctr"/>
        <a:p>
          <a:pPr algn="ctr">
            <a:defRPr/>
          </a:pPr>
          <a:r>
            <a:rPr lang="en-US" cap="none" sz="3200" b="1" i="0" u="none" baseline="0">
              <a:solidFill>
                <a:srgbClr val="000000"/>
              </a:solidFill>
            </a:rPr>
            <a:t>③</a:t>
          </a:r>
        </a:p>
      </xdr:txBody>
    </xdr:sp>
    <xdr:clientData/>
  </xdr:twoCellAnchor>
  <xdr:twoCellAnchor>
    <xdr:from>
      <xdr:col>4</xdr:col>
      <xdr:colOff>647700</xdr:colOff>
      <xdr:row>14</xdr:row>
      <xdr:rowOff>152400</xdr:rowOff>
    </xdr:from>
    <xdr:to>
      <xdr:col>6</xdr:col>
      <xdr:colOff>38100</xdr:colOff>
      <xdr:row>16</xdr:row>
      <xdr:rowOff>47625</xdr:rowOff>
    </xdr:to>
    <xdr:sp>
      <xdr:nvSpPr>
        <xdr:cNvPr id="9" name="フリーフォーム: 図形 15"/>
        <xdr:cNvSpPr>
          <a:spLocks/>
        </xdr:cNvSpPr>
      </xdr:nvSpPr>
      <xdr:spPr>
        <a:xfrm>
          <a:off x="3019425" y="3524250"/>
          <a:ext cx="762000" cy="323850"/>
        </a:xfrm>
        <a:custGeom>
          <a:pathLst>
            <a:path h="1057835" w="1909482">
              <a:moveTo>
                <a:pt x="0" y="8965"/>
              </a:moveTo>
              <a:lnTo>
                <a:pt x="0" y="1057835"/>
              </a:lnTo>
              <a:lnTo>
                <a:pt x="1909482" y="1057835"/>
              </a:lnTo>
              <a:lnTo>
                <a:pt x="1909482" y="0"/>
              </a:lnTo>
              <a:lnTo>
                <a:pt x="0" y="8965"/>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685800</xdr:colOff>
      <xdr:row>34</xdr:row>
      <xdr:rowOff>190500</xdr:rowOff>
    </xdr:from>
    <xdr:to>
      <xdr:col>9</xdr:col>
      <xdr:colOff>57150</xdr:colOff>
      <xdr:row>36</xdr:row>
      <xdr:rowOff>76200</xdr:rowOff>
    </xdr:to>
    <xdr:sp>
      <xdr:nvSpPr>
        <xdr:cNvPr id="10" name="フリーフォーム: 図形 18"/>
        <xdr:cNvSpPr>
          <a:spLocks/>
        </xdr:cNvSpPr>
      </xdr:nvSpPr>
      <xdr:spPr>
        <a:xfrm>
          <a:off x="5114925" y="8439150"/>
          <a:ext cx="752475" cy="381000"/>
        </a:xfrm>
        <a:custGeom>
          <a:pathLst>
            <a:path h="1057835" w="1909482">
              <a:moveTo>
                <a:pt x="0" y="8965"/>
              </a:moveTo>
              <a:lnTo>
                <a:pt x="0" y="1057835"/>
              </a:lnTo>
              <a:lnTo>
                <a:pt x="1909482" y="1057835"/>
              </a:lnTo>
              <a:lnTo>
                <a:pt x="1909482" y="0"/>
              </a:lnTo>
              <a:lnTo>
                <a:pt x="0" y="8965"/>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38</xdr:row>
      <xdr:rowOff>28575</xdr:rowOff>
    </xdr:from>
    <xdr:to>
      <xdr:col>9</xdr:col>
      <xdr:colOff>352425</xdr:colOff>
      <xdr:row>40</xdr:row>
      <xdr:rowOff>57150</xdr:rowOff>
    </xdr:to>
    <xdr:sp>
      <xdr:nvSpPr>
        <xdr:cNvPr id="11" name="テキスト ボックス 19"/>
        <xdr:cNvSpPr>
          <a:spLocks/>
        </xdr:cNvSpPr>
      </xdr:nvSpPr>
      <xdr:spPr>
        <a:xfrm>
          <a:off x="4362450" y="9105900"/>
          <a:ext cx="1800225" cy="523875"/>
        </a:xfrm>
        <a:prstGeom prst="borderCallout1">
          <a:avLst>
            <a:gd name="adj1" fmla="val 12023"/>
            <a:gd name="adj2" fmla="val -104166"/>
            <a:gd name="adj3" fmla="val 1736"/>
            <a:gd name="adj4" fmla="val -50138"/>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00"/>
              </a:solidFill>
            </a:rPr>
            <a:t>ＮＧの場合は計画を見直してください。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K41"/>
  <sheetViews>
    <sheetView tabSelected="1" zoomScaleSheetLayoutView="100" zoomScalePageLayoutView="70" workbookViewId="0" topLeftCell="A1">
      <selection activeCell="L13" sqref="L13"/>
    </sheetView>
  </sheetViews>
  <sheetFormatPr defaultColWidth="9.00390625" defaultRowHeight="19.5" customHeight="1"/>
  <cols>
    <col min="1" max="1" width="2.50390625" style="1" customWidth="1"/>
    <col min="2" max="2" width="10.625" style="1" customWidth="1"/>
    <col min="3" max="7" width="9.00390625" style="1" customWidth="1"/>
    <col min="8" max="8" width="9.125" style="1" bestFit="1" customWidth="1"/>
    <col min="9" max="9" width="9.00390625" style="1" customWidth="1"/>
    <col min="10" max="10" width="7.50390625" style="1" bestFit="1" customWidth="1"/>
    <col min="11" max="16384" width="9.00390625" style="1" customWidth="1"/>
  </cols>
  <sheetData>
    <row r="1" spans="1:11" s="44" customFormat="1" ht="19.5" customHeight="1">
      <c r="A1" s="37" t="s">
        <v>22</v>
      </c>
      <c r="B1" s="43"/>
      <c r="C1" s="43"/>
      <c r="D1" s="43"/>
      <c r="E1" s="43"/>
      <c r="F1" s="43"/>
      <c r="G1" s="43"/>
      <c r="H1" s="43"/>
      <c r="I1" s="43"/>
      <c r="J1" s="43"/>
      <c r="K1" s="43"/>
    </row>
    <row r="2" spans="1:11" s="44" customFormat="1" ht="19.5" customHeight="1">
      <c r="A2" s="43"/>
      <c r="B2" s="59" t="s">
        <v>15</v>
      </c>
      <c r="C2" s="59"/>
      <c r="D2" s="59"/>
      <c r="E2" s="59"/>
      <c r="F2" s="40" t="s">
        <v>18</v>
      </c>
      <c r="G2" s="40"/>
      <c r="H2" s="40"/>
      <c r="I2" s="40"/>
      <c r="J2" s="40"/>
      <c r="K2" s="43"/>
    </row>
    <row r="3" spans="1:11" s="44" customFormat="1" ht="19.5" customHeight="1">
      <c r="A3" s="43"/>
      <c r="B3" s="41" t="s">
        <v>34</v>
      </c>
      <c r="C3" s="59" t="s">
        <v>40</v>
      </c>
      <c r="D3" s="59"/>
      <c r="E3" s="41"/>
      <c r="F3" s="59" t="s">
        <v>34</v>
      </c>
      <c r="G3" s="59"/>
      <c r="H3" s="59" t="s">
        <v>33</v>
      </c>
      <c r="I3" s="59"/>
      <c r="J3" s="59" t="s">
        <v>40</v>
      </c>
      <c r="K3" s="59"/>
    </row>
    <row r="4" spans="1:11" ht="19.5" customHeight="1">
      <c r="A4" s="2"/>
      <c r="B4" s="38" t="s">
        <v>41</v>
      </c>
      <c r="C4" s="38">
        <v>0.05</v>
      </c>
      <c r="D4" s="38" t="s">
        <v>47</v>
      </c>
      <c r="E4" s="2"/>
      <c r="F4" s="38" t="s">
        <v>35</v>
      </c>
      <c r="G4" s="38"/>
      <c r="H4" s="54"/>
      <c r="I4" s="54"/>
      <c r="J4" s="39"/>
      <c r="K4" s="38" t="s">
        <v>48</v>
      </c>
    </row>
    <row r="5" spans="1:11" ht="19.5" customHeight="1">
      <c r="A5" s="2"/>
      <c r="B5" s="38" t="s">
        <v>42</v>
      </c>
      <c r="C5" s="38">
        <v>0.05</v>
      </c>
      <c r="D5" s="38" t="s">
        <v>47</v>
      </c>
      <c r="E5" s="2"/>
      <c r="F5" s="38" t="s">
        <v>36</v>
      </c>
      <c r="G5" s="38"/>
      <c r="H5" s="54"/>
      <c r="I5" s="54"/>
      <c r="J5" s="39"/>
      <c r="K5" s="38" t="s">
        <v>49</v>
      </c>
    </row>
    <row r="6" spans="1:11" ht="19.5" customHeight="1">
      <c r="A6" s="2"/>
      <c r="B6" s="38" t="s">
        <v>43</v>
      </c>
      <c r="C6" s="38">
        <v>0.02</v>
      </c>
      <c r="D6" s="38" t="s">
        <v>47</v>
      </c>
      <c r="E6" s="2"/>
      <c r="F6" s="38" t="s">
        <v>37</v>
      </c>
      <c r="G6" s="38"/>
      <c r="H6" s="54"/>
      <c r="I6" s="54"/>
      <c r="J6" s="38"/>
      <c r="K6" s="38" t="s">
        <v>48</v>
      </c>
    </row>
    <row r="7" spans="1:11" ht="19.5" customHeight="1">
      <c r="A7" s="2"/>
      <c r="B7" s="38" t="s">
        <v>44</v>
      </c>
      <c r="C7" s="38">
        <v>0.002</v>
      </c>
      <c r="D7" s="38" t="s">
        <v>47</v>
      </c>
      <c r="E7" s="2"/>
      <c r="F7" s="38" t="s">
        <v>38</v>
      </c>
      <c r="G7" s="38"/>
      <c r="H7" s="54"/>
      <c r="I7" s="54"/>
      <c r="J7" s="38">
        <v>0.02</v>
      </c>
      <c r="K7" s="38" t="s">
        <v>47</v>
      </c>
    </row>
    <row r="8" spans="1:11" ht="19.5" customHeight="1">
      <c r="A8" s="2"/>
      <c r="B8" s="2"/>
      <c r="C8" s="2"/>
      <c r="D8" s="2"/>
      <c r="E8" s="2"/>
      <c r="F8" s="38" t="s">
        <v>39</v>
      </c>
      <c r="G8" s="38"/>
      <c r="H8" s="54"/>
      <c r="I8" s="54"/>
      <c r="J8" s="38"/>
      <c r="K8" s="2"/>
    </row>
    <row r="9" spans="1:11" ht="13.5" customHeight="1" thickBot="1">
      <c r="A9" s="2"/>
      <c r="B9" s="2"/>
      <c r="C9" s="2"/>
      <c r="D9" s="2"/>
      <c r="E9" s="2"/>
      <c r="F9" s="2"/>
      <c r="G9" s="2"/>
      <c r="H9" s="2"/>
      <c r="I9" s="2"/>
      <c r="J9" s="2"/>
      <c r="K9" s="2"/>
    </row>
    <row r="10" spans="1:11" ht="19.5" customHeight="1" thickBot="1">
      <c r="A10" s="2"/>
      <c r="B10" s="2" t="s">
        <v>0</v>
      </c>
      <c r="C10" s="3">
        <f>SUM(H10:H14)</f>
        <v>0</v>
      </c>
      <c r="D10" s="2" t="s">
        <v>1</v>
      </c>
      <c r="E10" s="2" t="s">
        <v>27</v>
      </c>
      <c r="F10" s="2"/>
      <c r="G10" s="2"/>
      <c r="H10" s="45"/>
      <c r="I10" s="2" t="s">
        <v>50</v>
      </c>
      <c r="J10" s="2"/>
      <c r="K10" s="2"/>
    </row>
    <row r="11" spans="1:11" ht="19.5" customHeight="1" thickBot="1">
      <c r="A11" s="2"/>
      <c r="B11" s="2"/>
      <c r="C11" s="2"/>
      <c r="D11" s="2"/>
      <c r="E11" s="2" t="s">
        <v>16</v>
      </c>
      <c r="F11" s="2"/>
      <c r="G11" s="2"/>
      <c r="H11" s="46"/>
      <c r="I11" s="2" t="s">
        <v>50</v>
      </c>
      <c r="J11" s="2"/>
      <c r="K11" s="2"/>
    </row>
    <row r="12" spans="1:11" ht="18" customHeight="1" thickBot="1">
      <c r="A12" s="2"/>
      <c r="B12" s="2"/>
      <c r="C12" s="2"/>
      <c r="D12" s="2"/>
      <c r="E12" s="2" t="s">
        <v>10</v>
      </c>
      <c r="F12" s="2"/>
      <c r="G12" s="2"/>
      <c r="H12" s="47"/>
      <c r="I12" s="2" t="s">
        <v>50</v>
      </c>
      <c r="J12" s="2"/>
      <c r="K12" s="2"/>
    </row>
    <row r="13" spans="1:11" ht="19.5" customHeight="1" thickBot="1">
      <c r="A13" s="2"/>
      <c r="B13" s="2"/>
      <c r="C13" s="2"/>
      <c r="D13" s="2"/>
      <c r="E13" s="2" t="s">
        <v>11</v>
      </c>
      <c r="F13" s="2"/>
      <c r="G13" s="2"/>
      <c r="H13" s="48"/>
      <c r="I13" s="2" t="s">
        <v>50</v>
      </c>
      <c r="J13" s="2"/>
      <c r="K13" s="2"/>
    </row>
    <row r="14" spans="1:11" ht="19.5" customHeight="1" thickBot="1">
      <c r="A14" s="2"/>
      <c r="B14" s="2"/>
      <c r="C14" s="2"/>
      <c r="D14" s="2"/>
      <c r="E14" s="2" t="s">
        <v>28</v>
      </c>
      <c r="F14" s="2"/>
      <c r="G14" s="2"/>
      <c r="H14" s="49"/>
      <c r="I14" s="2" t="s">
        <v>50</v>
      </c>
      <c r="J14" s="2"/>
      <c r="K14" s="2"/>
    </row>
    <row r="15" spans="1:11" ht="14.25">
      <c r="A15" s="2"/>
      <c r="B15" s="2"/>
      <c r="C15" s="2"/>
      <c r="D15" s="2"/>
      <c r="E15" s="2"/>
      <c r="F15" s="2"/>
      <c r="G15" s="2"/>
      <c r="H15" s="2"/>
      <c r="I15" s="2"/>
      <c r="J15" s="2"/>
      <c r="K15" s="2"/>
    </row>
    <row r="16" spans="1:11" ht="19.5" customHeight="1">
      <c r="A16" s="2"/>
      <c r="B16" s="9" t="s">
        <v>2</v>
      </c>
      <c r="C16" s="2"/>
      <c r="D16" s="10">
        <f>C10</f>
        <v>0</v>
      </c>
      <c r="E16" s="2" t="s">
        <v>52</v>
      </c>
      <c r="F16" s="11">
        <f>IF(D16&gt;=500,6,3)</f>
        <v>3</v>
      </c>
      <c r="G16" s="55" t="s">
        <v>51</v>
      </c>
      <c r="H16" s="56"/>
      <c r="I16" s="12">
        <f>D16*F16/100</f>
        <v>0</v>
      </c>
      <c r="J16" s="2" t="s">
        <v>53</v>
      </c>
      <c r="K16" s="2"/>
    </row>
    <row r="17" spans="1:11" ht="18.75" customHeight="1">
      <c r="A17" s="2"/>
      <c r="B17" s="2"/>
      <c r="C17" s="2"/>
      <c r="D17" s="2"/>
      <c r="E17" s="2"/>
      <c r="F17" s="2"/>
      <c r="G17" s="2"/>
      <c r="H17" s="2"/>
      <c r="I17" s="2"/>
      <c r="J17" s="2"/>
      <c r="K17" s="2"/>
    </row>
    <row r="18" spans="1:11" s="44" customFormat="1" ht="19.5" customHeight="1">
      <c r="A18" s="37" t="s">
        <v>20</v>
      </c>
      <c r="B18" s="43"/>
      <c r="C18" s="43"/>
      <c r="D18" s="43"/>
      <c r="E18" s="43"/>
      <c r="F18" s="43"/>
      <c r="G18" s="43"/>
      <c r="H18" s="43"/>
      <c r="I18" s="43"/>
      <c r="J18" s="43"/>
      <c r="K18" s="43"/>
    </row>
    <row r="19" spans="1:11" ht="19.5" customHeight="1">
      <c r="A19" s="2"/>
      <c r="B19" s="2" t="s">
        <v>23</v>
      </c>
      <c r="C19" s="2"/>
      <c r="D19" s="2"/>
      <c r="E19" s="13">
        <f>H10</f>
        <v>0</v>
      </c>
      <c r="F19" s="2" t="s">
        <v>50</v>
      </c>
      <c r="G19" s="2"/>
      <c r="H19" s="2"/>
      <c r="I19" s="14">
        <v>0</v>
      </c>
      <c r="J19" s="2"/>
      <c r="K19" s="2"/>
    </row>
    <row r="20" spans="1:11" ht="19.5" customHeight="1">
      <c r="A20" s="2"/>
      <c r="B20" s="2" t="s">
        <v>16</v>
      </c>
      <c r="C20" s="2"/>
      <c r="D20" s="2"/>
      <c r="E20" s="15">
        <f>H11</f>
        <v>0</v>
      </c>
      <c r="F20" s="2" t="s">
        <v>52</v>
      </c>
      <c r="G20" s="2">
        <v>0.002</v>
      </c>
      <c r="H20" s="2" t="s">
        <v>24</v>
      </c>
      <c r="I20" s="16">
        <f>ROUNDDOWN(E20*G20,2)</f>
        <v>0</v>
      </c>
      <c r="J20" s="2"/>
      <c r="K20" s="2"/>
    </row>
    <row r="21" spans="1:11" ht="19.5" customHeight="1">
      <c r="A21" s="2"/>
      <c r="B21" s="2" t="s">
        <v>10</v>
      </c>
      <c r="C21" s="2"/>
      <c r="D21" s="2"/>
      <c r="E21" s="17">
        <f>H12</f>
        <v>0</v>
      </c>
      <c r="F21" s="2" t="s">
        <v>52</v>
      </c>
      <c r="G21" s="2">
        <v>0.05</v>
      </c>
      <c r="H21" s="2" t="s">
        <v>24</v>
      </c>
      <c r="I21" s="16">
        <f>ROUNDDOWN(E21*G21,2)</f>
        <v>0</v>
      </c>
      <c r="J21" s="2"/>
      <c r="K21" s="2"/>
    </row>
    <row r="22" spans="1:11" ht="19.5" customHeight="1">
      <c r="A22" s="2"/>
      <c r="B22" s="2" t="s">
        <v>11</v>
      </c>
      <c r="C22" s="2"/>
      <c r="D22" s="2"/>
      <c r="E22" s="18">
        <f>H13</f>
        <v>0</v>
      </c>
      <c r="F22" s="2" t="s">
        <v>52</v>
      </c>
      <c r="G22" s="2">
        <v>0.02</v>
      </c>
      <c r="H22" s="2" t="s">
        <v>24</v>
      </c>
      <c r="I22" s="16">
        <f>ROUNDDOWN(E22*G22,2)</f>
        <v>0</v>
      </c>
      <c r="J22" s="2"/>
      <c r="K22" s="2"/>
    </row>
    <row r="23" spans="1:11" ht="19.5" customHeight="1">
      <c r="A23" s="2"/>
      <c r="B23" s="2" t="s">
        <v>19</v>
      </c>
      <c r="C23" s="2"/>
      <c r="D23" s="2"/>
      <c r="E23" s="19">
        <f>H14</f>
        <v>0</v>
      </c>
      <c r="F23" s="2" t="s">
        <v>50</v>
      </c>
      <c r="G23" s="2"/>
      <c r="H23" s="2"/>
      <c r="I23" s="14">
        <v>0</v>
      </c>
      <c r="J23" s="2"/>
      <c r="K23" s="2"/>
    </row>
    <row r="24" spans="1:11" ht="19.5" customHeight="1">
      <c r="A24" s="2"/>
      <c r="B24" s="2" t="s">
        <v>3</v>
      </c>
      <c r="C24" s="2"/>
      <c r="D24" s="2"/>
      <c r="E24" s="2"/>
      <c r="F24" s="2"/>
      <c r="G24" s="2"/>
      <c r="H24" s="2"/>
      <c r="I24" s="20">
        <f>SUM(I19:I22)</f>
        <v>0</v>
      </c>
      <c r="J24" s="2" t="s">
        <v>53</v>
      </c>
      <c r="K24" s="2"/>
    </row>
    <row r="25" spans="1:11" ht="19.5" customHeight="1">
      <c r="A25" s="2"/>
      <c r="B25" s="21">
        <f>I16</f>
        <v>0</v>
      </c>
      <c r="C25" s="22" t="s">
        <v>12</v>
      </c>
      <c r="D25" s="20">
        <f>I24</f>
        <v>0</v>
      </c>
      <c r="E25" s="22" t="s">
        <v>4</v>
      </c>
      <c r="F25" s="23">
        <f>B25-D25</f>
        <v>0</v>
      </c>
      <c r="G25" s="57" t="s">
        <v>54</v>
      </c>
      <c r="H25" s="58"/>
      <c r="I25" s="58"/>
      <c r="J25" s="58"/>
      <c r="K25" s="58"/>
    </row>
    <row r="26" spans="1:11" ht="19.5" customHeight="1">
      <c r="A26" s="2"/>
      <c r="B26" s="2"/>
      <c r="C26" s="2"/>
      <c r="D26" s="2"/>
      <c r="E26" s="2"/>
      <c r="F26" s="2"/>
      <c r="G26" s="52" t="s">
        <v>29</v>
      </c>
      <c r="H26" s="52"/>
      <c r="I26" s="34"/>
      <c r="J26" s="34"/>
      <c r="K26" s="2"/>
    </row>
    <row r="27" spans="1:11" ht="19.5" customHeight="1">
      <c r="A27" s="2"/>
      <c r="B27" s="2"/>
      <c r="C27" s="2"/>
      <c r="D27" s="2"/>
      <c r="E27" s="2"/>
      <c r="F27" s="2"/>
      <c r="G27" s="35"/>
      <c r="H27" s="35"/>
      <c r="I27" s="34"/>
      <c r="J27" s="34"/>
      <c r="K27" s="2"/>
    </row>
    <row r="28" spans="1:11" s="44" customFormat="1" ht="19.5" customHeight="1">
      <c r="A28" s="37" t="s">
        <v>21</v>
      </c>
      <c r="B28" s="43"/>
      <c r="C28" s="43"/>
      <c r="D28" s="43"/>
      <c r="E28" s="43"/>
      <c r="F28" s="43"/>
      <c r="G28" s="43"/>
      <c r="H28" s="43"/>
      <c r="I28" s="43"/>
      <c r="J28" s="43"/>
      <c r="K28" s="43"/>
    </row>
    <row r="29" spans="1:11" s="44" customFormat="1" ht="19.5" customHeight="1" thickBot="1">
      <c r="A29" s="43"/>
      <c r="B29" s="53" t="s">
        <v>32</v>
      </c>
      <c r="C29" s="53"/>
      <c r="D29" s="36" t="s">
        <v>33</v>
      </c>
      <c r="E29" s="43"/>
      <c r="F29" s="43"/>
      <c r="G29" s="43"/>
      <c r="H29" s="43"/>
      <c r="I29" s="43"/>
      <c r="J29" s="43"/>
      <c r="K29" s="43"/>
    </row>
    <row r="30" spans="1:11" ht="19.5" customHeight="1" thickBot="1">
      <c r="A30" s="2"/>
      <c r="B30" s="50" t="s">
        <v>30</v>
      </c>
      <c r="C30" s="50"/>
      <c r="D30" s="50">
        <f>IF(H4="","",H4)</f>
      </c>
      <c r="E30" s="51"/>
      <c r="F30" s="24"/>
      <c r="G30" s="2" t="s">
        <v>5</v>
      </c>
      <c r="H30" s="25">
        <f>J4</f>
        <v>0</v>
      </c>
      <c r="I30" s="2" t="s">
        <v>26</v>
      </c>
      <c r="J30" s="26">
        <f>ROUNDDOWN(F30*H30,2)</f>
        <v>0</v>
      </c>
      <c r="K30" s="2" t="s">
        <v>53</v>
      </c>
    </row>
    <row r="31" spans="1:11" ht="19.5" customHeight="1" thickBot="1">
      <c r="A31" s="2"/>
      <c r="B31" s="50" t="s">
        <v>31</v>
      </c>
      <c r="C31" s="50"/>
      <c r="D31" s="50">
        <f>IF(H5="","",H5)</f>
      </c>
      <c r="E31" s="51"/>
      <c r="F31" s="27"/>
      <c r="G31" s="2" t="s">
        <v>6</v>
      </c>
      <c r="H31" s="25">
        <f>J5</f>
        <v>0</v>
      </c>
      <c r="I31" s="2" t="s">
        <v>25</v>
      </c>
      <c r="J31" s="26">
        <f>ROUNDDOWN(F31*H31,2)</f>
        <v>0</v>
      </c>
      <c r="K31" s="2" t="s">
        <v>53</v>
      </c>
    </row>
    <row r="32" spans="1:11" ht="19.5" customHeight="1" thickBot="1">
      <c r="A32" s="2"/>
      <c r="B32" s="50" t="s">
        <v>17</v>
      </c>
      <c r="C32" s="50"/>
      <c r="D32" s="50">
        <f>IF(H6="","",H6)</f>
      </c>
      <c r="E32" s="51"/>
      <c r="F32" s="28"/>
      <c r="G32" s="2" t="s">
        <v>5</v>
      </c>
      <c r="H32" s="25">
        <f>J6</f>
        <v>0</v>
      </c>
      <c r="I32" s="2" t="s">
        <v>26</v>
      </c>
      <c r="J32" s="26">
        <f>ROUNDDOWN(F32*H32,2)</f>
        <v>0</v>
      </c>
      <c r="K32" s="2" t="s">
        <v>53</v>
      </c>
    </row>
    <row r="33" spans="1:11" ht="19.5" customHeight="1" thickBot="1">
      <c r="A33" s="2"/>
      <c r="B33" s="50" t="s">
        <v>13</v>
      </c>
      <c r="C33" s="50"/>
      <c r="D33" s="50">
        <f>IF(H7="","",H7)</f>
      </c>
      <c r="E33" s="51"/>
      <c r="F33" s="29"/>
      <c r="G33" s="2" t="s">
        <v>53</v>
      </c>
      <c r="H33" s="2"/>
      <c r="I33" s="2"/>
      <c r="J33" s="26">
        <f>ROUNDDOWN(F33,2)</f>
        <v>0</v>
      </c>
      <c r="K33" s="2" t="s">
        <v>53</v>
      </c>
    </row>
    <row r="34" spans="1:11" ht="19.5" customHeight="1">
      <c r="A34" s="2"/>
      <c r="B34" s="2" t="s">
        <v>3</v>
      </c>
      <c r="C34" s="2"/>
      <c r="D34" s="42"/>
      <c r="F34" s="2"/>
      <c r="G34" s="2"/>
      <c r="H34" s="2"/>
      <c r="I34" s="2"/>
      <c r="J34" s="30">
        <f>SUM(J30:J33)</f>
        <v>0</v>
      </c>
      <c r="K34" s="2" t="s">
        <v>53</v>
      </c>
    </row>
    <row r="35" spans="1:9" ht="19.5" customHeight="1">
      <c r="A35" s="2"/>
      <c r="B35" s="9" t="s">
        <v>7</v>
      </c>
      <c r="C35" s="2"/>
      <c r="D35" s="20">
        <f>I24</f>
        <v>0</v>
      </c>
      <c r="E35" s="31" t="s">
        <v>8</v>
      </c>
      <c r="F35" s="20">
        <f>J34</f>
        <v>0</v>
      </c>
      <c r="G35" s="31" t="s">
        <v>4</v>
      </c>
      <c r="H35" s="32">
        <f>D35+F35</f>
        <v>0</v>
      </c>
      <c r="I35" s="2" t="s">
        <v>53</v>
      </c>
    </row>
    <row r="36" spans="1:9" ht="19.5" customHeight="1">
      <c r="A36" s="2"/>
      <c r="B36" s="9" t="s">
        <v>14</v>
      </c>
      <c r="C36" s="2"/>
      <c r="D36" s="12">
        <f>I16</f>
        <v>0</v>
      </c>
      <c r="E36" s="33" t="s">
        <v>9</v>
      </c>
      <c r="F36" s="32">
        <f>H35</f>
        <v>0</v>
      </c>
      <c r="G36" s="9" t="s">
        <v>7</v>
      </c>
      <c r="H36" s="2"/>
      <c r="I36" s="11" t="str">
        <f>IF(D36&lt;=F36,"OK","ＯＵＴ")</f>
        <v>OK</v>
      </c>
    </row>
    <row r="37" spans="1:11" ht="6.75" customHeight="1">
      <c r="A37" s="2"/>
      <c r="B37" s="2"/>
      <c r="C37" s="2"/>
      <c r="D37" s="2"/>
      <c r="E37" s="2"/>
      <c r="F37" s="2"/>
      <c r="G37" s="2"/>
      <c r="H37" s="2"/>
      <c r="I37" s="2"/>
      <c r="J37" s="38"/>
      <c r="K37" s="2"/>
    </row>
    <row r="38" spans="1:11" ht="19.5" customHeight="1">
      <c r="A38" s="2"/>
      <c r="B38" s="2"/>
      <c r="C38" s="2"/>
      <c r="D38" s="2"/>
      <c r="E38" s="2"/>
      <c r="F38" s="2"/>
      <c r="G38" s="2"/>
      <c r="H38" s="2"/>
      <c r="I38" s="2"/>
      <c r="J38" s="2"/>
      <c r="K38" s="2"/>
    </row>
    <row r="39" spans="1:11" ht="19.5" customHeight="1">
      <c r="A39" s="50" t="s">
        <v>45</v>
      </c>
      <c r="B39" s="50"/>
      <c r="C39" s="50"/>
      <c r="D39" s="50"/>
      <c r="E39" s="50"/>
      <c r="F39" s="50"/>
      <c r="G39" s="50"/>
      <c r="H39" s="50"/>
      <c r="I39" s="50"/>
      <c r="J39" s="50"/>
      <c r="K39" s="2"/>
    </row>
    <row r="40" spans="1:11" ht="19.5" customHeight="1">
      <c r="A40" s="50" t="s">
        <v>46</v>
      </c>
      <c r="B40" s="50"/>
      <c r="C40" s="50"/>
      <c r="D40" s="50"/>
      <c r="E40" s="50"/>
      <c r="F40" s="50"/>
      <c r="G40" s="50"/>
      <c r="H40" s="50"/>
      <c r="I40" s="50"/>
      <c r="J40" s="50"/>
      <c r="K40" s="2"/>
    </row>
    <row r="41" spans="1:11" ht="19.5" customHeight="1">
      <c r="A41" s="2"/>
      <c r="B41" s="2"/>
      <c r="C41" s="2"/>
      <c r="D41" s="2"/>
      <c r="E41" s="2"/>
      <c r="F41" s="2"/>
      <c r="G41" s="2"/>
      <c r="H41" s="2"/>
      <c r="I41" s="2"/>
      <c r="J41" s="2"/>
      <c r="K41" s="2"/>
    </row>
  </sheetData>
  <sheetProtection/>
  <mergeCells count="24">
    <mergeCell ref="B2:E2"/>
    <mergeCell ref="C3:D3"/>
    <mergeCell ref="F3:G3"/>
    <mergeCell ref="H3:I3"/>
    <mergeCell ref="J3:K3"/>
    <mergeCell ref="H4:I4"/>
    <mergeCell ref="H5:I5"/>
    <mergeCell ref="H6:I6"/>
    <mergeCell ref="H7:I7"/>
    <mergeCell ref="H8:I8"/>
    <mergeCell ref="G16:H16"/>
    <mergeCell ref="G25:K25"/>
    <mergeCell ref="G26:H26"/>
    <mergeCell ref="B29:C29"/>
    <mergeCell ref="B30:C30"/>
    <mergeCell ref="D30:E30"/>
    <mergeCell ref="B31:C31"/>
    <mergeCell ref="D31:E31"/>
    <mergeCell ref="B32:C32"/>
    <mergeCell ref="D32:E32"/>
    <mergeCell ref="B33:C33"/>
    <mergeCell ref="D33:E33"/>
    <mergeCell ref="A39:J39"/>
    <mergeCell ref="A40:J40"/>
  </mergeCells>
  <conditionalFormatting sqref="I36">
    <cfRule type="cellIs" priority="1" dxfId="3" operator="equal" stopIfTrue="1">
      <formula>"OK"</formula>
    </cfRule>
    <cfRule type="cellIs" priority="2" dxfId="8" operator="notEqual" stopIfTrue="1">
      <formula>"OK"</formula>
    </cfRule>
  </conditionalFormatting>
  <conditionalFormatting sqref="F16">
    <cfRule type="cellIs" priority="3" dxfId="0" operator="equal" stopIfTrue="1">
      <formula>"OK"</formula>
    </cfRule>
    <cfRule type="cellIs" priority="4" dxfId="9" operator="notEqual" stopIfTrue="1">
      <formula>"OK"</formula>
    </cfRule>
  </conditionalFormatting>
  <printOptions/>
  <pageMargins left="0.71" right="0.25" top="0.77" bottom="0.47" header="0.45" footer="0.33"/>
  <pageSetup horizontalDpi="600" verticalDpi="600" orientation="portrait" paperSize="9" r:id="rId2"/>
  <headerFooter alignWithMargins="0">
    <oddHeader>&amp;C&amp;"BIZ UDゴシック,太字"&amp;14雨水流出抑制施設（計算書）</oddHeader>
  </headerFooter>
  <drawing r:id="rId1"/>
</worksheet>
</file>

<file path=xl/worksheets/sheet2.xml><?xml version="1.0" encoding="utf-8"?>
<worksheet xmlns="http://schemas.openxmlformats.org/spreadsheetml/2006/main" xmlns:r="http://schemas.openxmlformats.org/officeDocument/2006/relationships">
  <dimension ref="A1:K41"/>
  <sheetViews>
    <sheetView view="pageLayout" zoomScaleSheetLayoutView="100" workbookViewId="0" topLeftCell="A1">
      <selection activeCell="C36" sqref="C36"/>
    </sheetView>
  </sheetViews>
  <sheetFormatPr defaultColWidth="9.00390625" defaultRowHeight="19.5" customHeight="1"/>
  <cols>
    <col min="1" max="1" width="2.50390625" style="1" customWidth="1"/>
    <col min="2" max="2" width="10.625" style="1" customWidth="1"/>
    <col min="3" max="7" width="9.00390625" style="1" customWidth="1"/>
    <col min="8" max="8" width="9.125" style="1" bestFit="1" customWidth="1"/>
    <col min="9" max="9" width="9.00390625" style="1" customWidth="1"/>
    <col min="10" max="10" width="7.50390625" style="1" bestFit="1" customWidth="1"/>
    <col min="11" max="16384" width="9.00390625" style="1" customWidth="1"/>
  </cols>
  <sheetData>
    <row r="1" spans="1:11" s="44" customFormat="1" ht="19.5" customHeight="1">
      <c r="A1" s="37" t="s">
        <v>22</v>
      </c>
      <c r="B1" s="43"/>
      <c r="C1" s="43"/>
      <c r="D1" s="43"/>
      <c r="E1" s="43"/>
      <c r="F1" s="43"/>
      <c r="G1" s="43"/>
      <c r="H1" s="43"/>
      <c r="I1" s="43"/>
      <c r="J1" s="43"/>
      <c r="K1" s="43"/>
    </row>
    <row r="2" spans="1:11" s="44" customFormat="1" ht="19.5" customHeight="1">
      <c r="A2" s="43"/>
      <c r="B2" s="59" t="s">
        <v>15</v>
      </c>
      <c r="C2" s="59"/>
      <c r="D2" s="59"/>
      <c r="E2" s="59"/>
      <c r="F2" s="40" t="s">
        <v>18</v>
      </c>
      <c r="G2" s="40"/>
      <c r="H2" s="40"/>
      <c r="I2" s="40"/>
      <c r="J2" s="40"/>
      <c r="K2" s="43"/>
    </row>
    <row r="3" spans="1:11" s="44" customFormat="1" ht="19.5" customHeight="1">
      <c r="A3" s="43"/>
      <c r="B3" s="41" t="s">
        <v>34</v>
      </c>
      <c r="C3" s="59" t="s">
        <v>40</v>
      </c>
      <c r="D3" s="59"/>
      <c r="E3" s="41"/>
      <c r="F3" s="59" t="s">
        <v>34</v>
      </c>
      <c r="G3" s="59"/>
      <c r="H3" s="59" t="s">
        <v>33</v>
      </c>
      <c r="I3" s="59"/>
      <c r="J3" s="59" t="s">
        <v>40</v>
      </c>
      <c r="K3" s="59"/>
    </row>
    <row r="4" spans="1:11" ht="19.5" customHeight="1">
      <c r="A4" s="2"/>
      <c r="B4" s="38" t="s">
        <v>41</v>
      </c>
      <c r="C4" s="38">
        <v>0.05</v>
      </c>
      <c r="D4" s="38" t="s">
        <v>47</v>
      </c>
      <c r="E4" s="2"/>
      <c r="F4" s="38" t="s">
        <v>35</v>
      </c>
      <c r="G4" s="38"/>
      <c r="H4" s="54"/>
      <c r="I4" s="54"/>
      <c r="J4" s="39"/>
      <c r="K4" s="38" t="s">
        <v>48</v>
      </c>
    </row>
    <row r="5" spans="1:11" ht="19.5" customHeight="1">
      <c r="A5" s="2"/>
      <c r="B5" s="38" t="s">
        <v>42</v>
      </c>
      <c r="C5" s="38">
        <v>0.05</v>
      </c>
      <c r="D5" s="38" t="s">
        <v>47</v>
      </c>
      <c r="E5" s="2"/>
      <c r="F5" s="38" t="s">
        <v>36</v>
      </c>
      <c r="G5" s="38"/>
      <c r="H5" s="54"/>
      <c r="I5" s="54"/>
      <c r="J5" s="39"/>
      <c r="K5" s="38" t="s">
        <v>49</v>
      </c>
    </row>
    <row r="6" spans="1:11" ht="19.5" customHeight="1">
      <c r="A6" s="2"/>
      <c r="B6" s="38" t="s">
        <v>43</v>
      </c>
      <c r="C6" s="38">
        <v>0.02</v>
      </c>
      <c r="D6" s="38" t="s">
        <v>47</v>
      </c>
      <c r="E6" s="2"/>
      <c r="F6" s="38" t="s">
        <v>37</v>
      </c>
      <c r="G6" s="38"/>
      <c r="H6" s="54"/>
      <c r="I6" s="54"/>
      <c r="J6" s="38"/>
      <c r="K6" s="38" t="s">
        <v>48</v>
      </c>
    </row>
    <row r="7" spans="1:11" ht="19.5" customHeight="1">
      <c r="A7" s="2"/>
      <c r="B7" s="38" t="s">
        <v>44</v>
      </c>
      <c r="C7" s="38">
        <v>0.002</v>
      </c>
      <c r="D7" s="38" t="s">
        <v>47</v>
      </c>
      <c r="E7" s="2"/>
      <c r="F7" s="38" t="s">
        <v>38</v>
      </c>
      <c r="G7" s="38"/>
      <c r="H7" s="54"/>
      <c r="I7" s="54"/>
      <c r="J7" s="38">
        <v>0.02</v>
      </c>
      <c r="K7" s="38" t="s">
        <v>47</v>
      </c>
    </row>
    <row r="8" spans="1:11" ht="19.5" customHeight="1">
      <c r="A8" s="2"/>
      <c r="B8" s="2"/>
      <c r="C8" s="2"/>
      <c r="D8" s="2"/>
      <c r="E8" s="2"/>
      <c r="F8" s="38" t="s">
        <v>39</v>
      </c>
      <c r="G8" s="38"/>
      <c r="H8" s="54"/>
      <c r="I8" s="54"/>
      <c r="J8" s="38"/>
      <c r="K8" s="2"/>
    </row>
    <row r="9" spans="1:11" ht="13.5" customHeight="1" thickBot="1">
      <c r="A9" s="2"/>
      <c r="B9" s="2"/>
      <c r="C9" s="2"/>
      <c r="D9" s="2"/>
      <c r="E9" s="2"/>
      <c r="F9" s="2"/>
      <c r="G9" s="2"/>
      <c r="H9" s="2"/>
      <c r="I9" s="2"/>
      <c r="J9" s="2"/>
      <c r="K9" s="2"/>
    </row>
    <row r="10" spans="1:11" ht="19.5" customHeight="1" thickBot="1">
      <c r="A10" s="2"/>
      <c r="B10" s="2" t="s">
        <v>0</v>
      </c>
      <c r="C10" s="3">
        <f>SUM(H10:H14)</f>
        <v>0</v>
      </c>
      <c r="D10" s="2" t="s">
        <v>1</v>
      </c>
      <c r="E10" s="2" t="s">
        <v>27</v>
      </c>
      <c r="F10" s="2"/>
      <c r="G10" s="2"/>
      <c r="H10" s="4"/>
      <c r="I10" s="2" t="s">
        <v>50</v>
      </c>
      <c r="J10" s="2"/>
      <c r="K10" s="2"/>
    </row>
    <row r="11" spans="1:11" ht="19.5" customHeight="1" thickBot="1">
      <c r="A11" s="2"/>
      <c r="B11" s="2"/>
      <c r="C11" s="2"/>
      <c r="D11" s="2"/>
      <c r="E11" s="2" t="s">
        <v>16</v>
      </c>
      <c r="F11" s="2"/>
      <c r="G11" s="2"/>
      <c r="H11" s="5"/>
      <c r="I11" s="2" t="s">
        <v>50</v>
      </c>
      <c r="J11" s="2"/>
      <c r="K11" s="2"/>
    </row>
    <row r="12" spans="1:11" ht="18" customHeight="1" thickBot="1">
      <c r="A12" s="2"/>
      <c r="B12" s="2"/>
      <c r="C12" s="2"/>
      <c r="D12" s="2"/>
      <c r="E12" s="2" t="s">
        <v>10</v>
      </c>
      <c r="F12" s="2"/>
      <c r="G12" s="2"/>
      <c r="H12" s="6"/>
      <c r="I12" s="2" t="s">
        <v>50</v>
      </c>
      <c r="J12" s="2"/>
      <c r="K12" s="2"/>
    </row>
    <row r="13" spans="1:11" ht="19.5" customHeight="1" thickBot="1">
      <c r="A13" s="2"/>
      <c r="B13" s="2"/>
      <c r="C13" s="2"/>
      <c r="D13" s="2"/>
      <c r="E13" s="2" t="s">
        <v>11</v>
      </c>
      <c r="F13" s="2"/>
      <c r="G13" s="2"/>
      <c r="H13" s="7"/>
      <c r="I13" s="2" t="s">
        <v>50</v>
      </c>
      <c r="J13" s="2"/>
      <c r="K13" s="2"/>
    </row>
    <row r="14" spans="1:11" ht="19.5" customHeight="1" thickBot="1">
      <c r="A14" s="2"/>
      <c r="B14" s="2"/>
      <c r="C14" s="2"/>
      <c r="D14" s="2"/>
      <c r="E14" s="2" t="s">
        <v>28</v>
      </c>
      <c r="F14" s="2"/>
      <c r="G14" s="2"/>
      <c r="H14" s="8"/>
      <c r="I14" s="2" t="s">
        <v>50</v>
      </c>
      <c r="J14" s="2"/>
      <c r="K14" s="2"/>
    </row>
    <row r="15" spans="1:11" ht="14.25">
      <c r="A15" s="2"/>
      <c r="B15" s="2"/>
      <c r="C15" s="2"/>
      <c r="D15" s="2"/>
      <c r="E15" s="2"/>
      <c r="F15" s="2"/>
      <c r="G15" s="2"/>
      <c r="H15" s="2"/>
      <c r="I15" s="2"/>
      <c r="J15" s="2"/>
      <c r="K15" s="2"/>
    </row>
    <row r="16" spans="1:11" ht="19.5" customHeight="1">
      <c r="A16" s="2"/>
      <c r="B16" s="9" t="s">
        <v>2</v>
      </c>
      <c r="C16" s="2"/>
      <c r="D16" s="10">
        <f>C10</f>
        <v>0</v>
      </c>
      <c r="E16" s="2" t="s">
        <v>52</v>
      </c>
      <c r="F16" s="11">
        <f>IF(D16&gt;=500,6,3)</f>
        <v>3</v>
      </c>
      <c r="G16" s="55" t="s">
        <v>51</v>
      </c>
      <c r="H16" s="56"/>
      <c r="I16" s="12">
        <f>D16*F16/100</f>
        <v>0</v>
      </c>
      <c r="J16" s="2" t="s">
        <v>53</v>
      </c>
      <c r="K16" s="2"/>
    </row>
    <row r="17" spans="1:11" ht="18.75" customHeight="1">
      <c r="A17" s="2"/>
      <c r="B17" s="2"/>
      <c r="C17" s="2"/>
      <c r="D17" s="2"/>
      <c r="E17" s="2"/>
      <c r="F17" s="2"/>
      <c r="G17" s="2"/>
      <c r="H17" s="2"/>
      <c r="I17" s="2"/>
      <c r="J17" s="2"/>
      <c r="K17" s="2"/>
    </row>
    <row r="18" spans="1:11" s="44" customFormat="1" ht="19.5" customHeight="1">
      <c r="A18" s="37" t="s">
        <v>20</v>
      </c>
      <c r="B18" s="43"/>
      <c r="C18" s="43"/>
      <c r="D18" s="43"/>
      <c r="E18" s="43"/>
      <c r="F18" s="43"/>
      <c r="G18" s="43"/>
      <c r="H18" s="43"/>
      <c r="I18" s="43"/>
      <c r="J18" s="43"/>
      <c r="K18" s="43"/>
    </row>
    <row r="19" spans="1:11" ht="19.5" customHeight="1">
      <c r="A19" s="2"/>
      <c r="B19" s="2" t="s">
        <v>23</v>
      </c>
      <c r="C19" s="2"/>
      <c r="D19" s="2"/>
      <c r="E19" s="13">
        <f>H10</f>
        <v>0</v>
      </c>
      <c r="F19" s="2" t="s">
        <v>50</v>
      </c>
      <c r="G19" s="2"/>
      <c r="H19" s="2"/>
      <c r="I19" s="14">
        <v>0</v>
      </c>
      <c r="J19" s="2"/>
      <c r="K19" s="2"/>
    </row>
    <row r="20" spans="1:11" ht="19.5" customHeight="1">
      <c r="A20" s="2"/>
      <c r="B20" s="2" t="s">
        <v>16</v>
      </c>
      <c r="C20" s="2"/>
      <c r="D20" s="2"/>
      <c r="E20" s="15">
        <f>H11</f>
        <v>0</v>
      </c>
      <c r="F20" s="2" t="s">
        <v>52</v>
      </c>
      <c r="G20" s="2">
        <v>0.002</v>
      </c>
      <c r="H20" s="2" t="s">
        <v>24</v>
      </c>
      <c r="I20" s="16">
        <f>ROUNDDOWN(E20*G20,2)</f>
        <v>0</v>
      </c>
      <c r="J20" s="2"/>
      <c r="K20" s="2"/>
    </row>
    <row r="21" spans="1:11" ht="19.5" customHeight="1">
      <c r="A21" s="2"/>
      <c r="B21" s="2" t="s">
        <v>10</v>
      </c>
      <c r="C21" s="2"/>
      <c r="D21" s="2"/>
      <c r="E21" s="17">
        <f>H12</f>
        <v>0</v>
      </c>
      <c r="F21" s="2" t="s">
        <v>52</v>
      </c>
      <c r="G21" s="2">
        <v>0.05</v>
      </c>
      <c r="H21" s="2" t="s">
        <v>24</v>
      </c>
      <c r="I21" s="16">
        <f>ROUNDDOWN(E21*G21,2)</f>
        <v>0</v>
      </c>
      <c r="J21" s="2"/>
      <c r="K21" s="2"/>
    </row>
    <row r="22" spans="1:11" ht="19.5" customHeight="1">
      <c r="A22" s="2"/>
      <c r="B22" s="2" t="s">
        <v>11</v>
      </c>
      <c r="C22" s="2"/>
      <c r="D22" s="2"/>
      <c r="E22" s="18">
        <f>H13</f>
        <v>0</v>
      </c>
      <c r="F22" s="2" t="s">
        <v>52</v>
      </c>
      <c r="G22" s="2">
        <v>0.02</v>
      </c>
      <c r="H22" s="2" t="s">
        <v>24</v>
      </c>
      <c r="I22" s="16">
        <f>ROUNDDOWN(E22*G22,2)</f>
        <v>0</v>
      </c>
      <c r="J22" s="2"/>
      <c r="K22" s="2"/>
    </row>
    <row r="23" spans="1:11" ht="19.5" customHeight="1">
      <c r="A23" s="2"/>
      <c r="B23" s="2" t="s">
        <v>19</v>
      </c>
      <c r="C23" s="2"/>
      <c r="D23" s="2"/>
      <c r="E23" s="19">
        <f>H14</f>
        <v>0</v>
      </c>
      <c r="F23" s="2" t="s">
        <v>50</v>
      </c>
      <c r="G23" s="2"/>
      <c r="H23" s="2"/>
      <c r="I23" s="14">
        <v>0</v>
      </c>
      <c r="J23" s="2"/>
      <c r="K23" s="2"/>
    </row>
    <row r="24" spans="1:11" ht="19.5" customHeight="1">
      <c r="A24" s="2"/>
      <c r="B24" s="2" t="s">
        <v>3</v>
      </c>
      <c r="C24" s="2"/>
      <c r="D24" s="2"/>
      <c r="E24" s="2"/>
      <c r="F24" s="2"/>
      <c r="G24" s="2"/>
      <c r="H24" s="2"/>
      <c r="I24" s="20">
        <f>SUM(I19:I22)</f>
        <v>0</v>
      </c>
      <c r="J24" s="2" t="s">
        <v>53</v>
      </c>
      <c r="K24" s="2"/>
    </row>
    <row r="25" spans="1:11" ht="19.5" customHeight="1">
      <c r="A25" s="2"/>
      <c r="B25" s="21">
        <f>I16</f>
        <v>0</v>
      </c>
      <c r="C25" s="22" t="s">
        <v>12</v>
      </c>
      <c r="D25" s="20">
        <f>I24</f>
        <v>0</v>
      </c>
      <c r="E25" s="22" t="s">
        <v>4</v>
      </c>
      <c r="F25" s="23">
        <f>B25-D25</f>
        <v>0</v>
      </c>
      <c r="G25" s="57" t="s">
        <v>54</v>
      </c>
      <c r="H25" s="58"/>
      <c r="I25" s="58"/>
      <c r="J25" s="58"/>
      <c r="K25" s="58"/>
    </row>
    <row r="26" spans="1:11" ht="19.5" customHeight="1">
      <c r="A26" s="2"/>
      <c r="B26" s="2"/>
      <c r="C26" s="2"/>
      <c r="D26" s="2"/>
      <c r="E26" s="2"/>
      <c r="F26" s="2"/>
      <c r="G26" s="52" t="s">
        <v>29</v>
      </c>
      <c r="H26" s="52"/>
      <c r="I26" s="34"/>
      <c r="J26" s="34"/>
      <c r="K26" s="2"/>
    </row>
    <row r="27" spans="1:11" ht="19.5" customHeight="1">
      <c r="A27" s="2"/>
      <c r="B27" s="2"/>
      <c r="C27" s="2"/>
      <c r="D27" s="2"/>
      <c r="E27" s="2"/>
      <c r="F27" s="2"/>
      <c r="G27" s="35"/>
      <c r="H27" s="35"/>
      <c r="I27" s="34"/>
      <c r="J27" s="34"/>
      <c r="K27" s="2"/>
    </row>
    <row r="28" spans="1:11" s="44" customFormat="1" ht="19.5" customHeight="1">
      <c r="A28" s="37" t="s">
        <v>21</v>
      </c>
      <c r="B28" s="43"/>
      <c r="C28" s="43"/>
      <c r="D28" s="43"/>
      <c r="E28" s="43"/>
      <c r="F28" s="43"/>
      <c r="G28" s="43"/>
      <c r="H28" s="43"/>
      <c r="I28" s="43"/>
      <c r="J28" s="43"/>
      <c r="K28" s="43"/>
    </row>
    <row r="29" spans="1:11" s="44" customFormat="1" ht="19.5" customHeight="1" thickBot="1">
      <c r="A29" s="43"/>
      <c r="B29" s="53" t="s">
        <v>32</v>
      </c>
      <c r="C29" s="53"/>
      <c r="D29" s="36" t="s">
        <v>33</v>
      </c>
      <c r="E29" s="43"/>
      <c r="F29" s="43"/>
      <c r="G29" s="43"/>
      <c r="H29" s="43"/>
      <c r="I29" s="43"/>
      <c r="J29" s="43"/>
      <c r="K29" s="43"/>
    </row>
    <row r="30" spans="1:11" ht="19.5" customHeight="1" thickBot="1">
      <c r="A30" s="2"/>
      <c r="B30" s="50" t="s">
        <v>30</v>
      </c>
      <c r="C30" s="50"/>
      <c r="D30" s="50">
        <f>IF(H4="","",H4)</f>
      </c>
      <c r="E30" s="51"/>
      <c r="F30" s="24"/>
      <c r="G30" s="2" t="s">
        <v>5</v>
      </c>
      <c r="H30" s="25">
        <f>J4</f>
        <v>0</v>
      </c>
      <c r="I30" s="2" t="s">
        <v>26</v>
      </c>
      <c r="J30" s="26">
        <f>ROUNDDOWN(F30*H30,2)</f>
        <v>0</v>
      </c>
      <c r="K30" s="2" t="s">
        <v>53</v>
      </c>
    </row>
    <row r="31" spans="1:11" ht="19.5" customHeight="1" thickBot="1">
      <c r="A31" s="2"/>
      <c r="B31" s="50" t="s">
        <v>31</v>
      </c>
      <c r="C31" s="50"/>
      <c r="D31" s="50">
        <f>IF(H5="","",H5)</f>
      </c>
      <c r="E31" s="51"/>
      <c r="F31" s="27"/>
      <c r="G31" s="2" t="s">
        <v>6</v>
      </c>
      <c r="H31" s="25">
        <f>J5</f>
        <v>0</v>
      </c>
      <c r="I31" s="2" t="s">
        <v>25</v>
      </c>
      <c r="J31" s="26">
        <f>ROUNDDOWN(F31*H31,2)</f>
        <v>0</v>
      </c>
      <c r="K31" s="2" t="s">
        <v>53</v>
      </c>
    </row>
    <row r="32" spans="1:11" ht="19.5" customHeight="1" thickBot="1">
      <c r="A32" s="2"/>
      <c r="B32" s="50" t="s">
        <v>17</v>
      </c>
      <c r="C32" s="50"/>
      <c r="D32" s="50">
        <f>IF(H6="","",H6)</f>
      </c>
      <c r="E32" s="51"/>
      <c r="F32" s="28"/>
      <c r="G32" s="2" t="s">
        <v>5</v>
      </c>
      <c r="H32" s="25">
        <f>J6</f>
        <v>0</v>
      </c>
      <c r="I32" s="2" t="s">
        <v>26</v>
      </c>
      <c r="J32" s="26">
        <f>ROUNDDOWN(F32*H32,2)</f>
        <v>0</v>
      </c>
      <c r="K32" s="2" t="s">
        <v>53</v>
      </c>
    </row>
    <row r="33" spans="1:11" ht="19.5" customHeight="1" thickBot="1">
      <c r="A33" s="2"/>
      <c r="B33" s="50" t="s">
        <v>13</v>
      </c>
      <c r="C33" s="50"/>
      <c r="D33" s="50">
        <f>IF(H7="","",H7)</f>
      </c>
      <c r="E33" s="51"/>
      <c r="F33" s="29"/>
      <c r="G33" s="2" t="s">
        <v>53</v>
      </c>
      <c r="H33" s="2"/>
      <c r="I33" s="2"/>
      <c r="J33" s="26">
        <f>ROUNDDOWN(F33,2)</f>
        <v>0</v>
      </c>
      <c r="K33" s="2" t="s">
        <v>53</v>
      </c>
    </row>
    <row r="34" spans="1:11" ht="19.5" customHeight="1">
      <c r="A34" s="2"/>
      <c r="B34" s="2" t="s">
        <v>3</v>
      </c>
      <c r="C34" s="2"/>
      <c r="D34" s="42"/>
      <c r="F34" s="2"/>
      <c r="G34" s="2"/>
      <c r="H34" s="2"/>
      <c r="I34" s="2"/>
      <c r="J34" s="30">
        <f>SUM(J30:J33)</f>
        <v>0</v>
      </c>
      <c r="K34" s="2" t="s">
        <v>53</v>
      </c>
    </row>
    <row r="35" spans="1:9" ht="19.5" customHeight="1">
      <c r="A35" s="2"/>
      <c r="B35" s="9" t="s">
        <v>7</v>
      </c>
      <c r="C35" s="2"/>
      <c r="D35" s="20">
        <f>I24</f>
        <v>0</v>
      </c>
      <c r="E35" s="31" t="s">
        <v>8</v>
      </c>
      <c r="F35" s="20">
        <f>J34</f>
        <v>0</v>
      </c>
      <c r="G35" s="31" t="s">
        <v>4</v>
      </c>
      <c r="H35" s="32">
        <f>D35+F35</f>
        <v>0</v>
      </c>
      <c r="I35" s="2" t="s">
        <v>53</v>
      </c>
    </row>
    <row r="36" spans="1:9" ht="19.5" customHeight="1">
      <c r="A36" s="2"/>
      <c r="B36" s="9" t="s">
        <v>14</v>
      </c>
      <c r="C36" s="2"/>
      <c r="D36" s="12">
        <f>I16</f>
        <v>0</v>
      </c>
      <c r="E36" s="33" t="s">
        <v>9</v>
      </c>
      <c r="F36" s="32">
        <f>H35</f>
        <v>0</v>
      </c>
      <c r="G36" s="9" t="s">
        <v>7</v>
      </c>
      <c r="H36" s="2"/>
      <c r="I36" s="11" t="str">
        <f>IF(D36&lt;=F36,"OK","ＯＵＴ")</f>
        <v>OK</v>
      </c>
    </row>
    <row r="37" spans="1:11" ht="6.75" customHeight="1">
      <c r="A37" s="2"/>
      <c r="B37" s="2"/>
      <c r="C37" s="2"/>
      <c r="D37" s="2"/>
      <c r="E37" s="2"/>
      <c r="F37" s="2"/>
      <c r="G37" s="2"/>
      <c r="H37" s="2"/>
      <c r="I37" s="2"/>
      <c r="J37" s="38"/>
      <c r="K37" s="2"/>
    </row>
    <row r="38" spans="1:11" ht="19.5" customHeight="1">
      <c r="A38" s="2"/>
      <c r="B38" s="2"/>
      <c r="C38" s="2"/>
      <c r="D38" s="2"/>
      <c r="E38" s="2"/>
      <c r="F38" s="2"/>
      <c r="G38" s="2"/>
      <c r="H38" s="2"/>
      <c r="I38" s="2"/>
      <c r="J38" s="2"/>
      <c r="K38" s="2"/>
    </row>
    <row r="39" spans="1:11" ht="19.5" customHeight="1">
      <c r="A39" s="50" t="s">
        <v>45</v>
      </c>
      <c r="B39" s="50"/>
      <c r="C39" s="50"/>
      <c r="D39" s="50"/>
      <c r="E39" s="50"/>
      <c r="F39" s="50"/>
      <c r="G39" s="50"/>
      <c r="H39" s="50"/>
      <c r="I39" s="50"/>
      <c r="J39" s="50"/>
      <c r="K39" s="2"/>
    </row>
    <row r="40" spans="1:11" ht="19.5" customHeight="1">
      <c r="A40" s="50" t="s">
        <v>46</v>
      </c>
      <c r="B40" s="50"/>
      <c r="C40" s="50"/>
      <c r="D40" s="50"/>
      <c r="E40" s="50"/>
      <c r="F40" s="50"/>
      <c r="G40" s="50"/>
      <c r="H40" s="50"/>
      <c r="I40" s="50"/>
      <c r="J40" s="50"/>
      <c r="K40" s="2"/>
    </row>
    <row r="41" spans="1:11" ht="19.5" customHeight="1">
      <c r="A41" s="2"/>
      <c r="B41" s="2"/>
      <c r="C41" s="2"/>
      <c r="D41" s="2"/>
      <c r="E41" s="2"/>
      <c r="F41" s="2"/>
      <c r="G41" s="2"/>
      <c r="H41" s="2"/>
      <c r="I41" s="2"/>
      <c r="J41" s="2"/>
      <c r="K41" s="2"/>
    </row>
  </sheetData>
  <sheetProtection/>
  <mergeCells count="24">
    <mergeCell ref="H5:I5"/>
    <mergeCell ref="H4:I4"/>
    <mergeCell ref="D33:E33"/>
    <mergeCell ref="D32:E32"/>
    <mergeCell ref="D31:E31"/>
    <mergeCell ref="D30:E30"/>
    <mergeCell ref="F3:G3"/>
    <mergeCell ref="G16:H16"/>
    <mergeCell ref="B2:E2"/>
    <mergeCell ref="C3:D3"/>
    <mergeCell ref="G25:K25"/>
    <mergeCell ref="J3:K3"/>
    <mergeCell ref="H3:I3"/>
    <mergeCell ref="H8:I8"/>
    <mergeCell ref="H7:I7"/>
    <mergeCell ref="H6:I6"/>
    <mergeCell ref="A40:J40"/>
    <mergeCell ref="A39:J39"/>
    <mergeCell ref="G26:H26"/>
    <mergeCell ref="B33:C33"/>
    <mergeCell ref="B32:C32"/>
    <mergeCell ref="B31:C31"/>
    <mergeCell ref="B30:C30"/>
    <mergeCell ref="B29:C29"/>
  </mergeCells>
  <conditionalFormatting sqref="I36">
    <cfRule type="cellIs" priority="1" dxfId="3" operator="equal" stopIfTrue="1">
      <formula>"OK"</formula>
    </cfRule>
    <cfRule type="cellIs" priority="2" dxfId="8" operator="notEqual" stopIfTrue="1">
      <formula>"OK"</formula>
    </cfRule>
  </conditionalFormatting>
  <conditionalFormatting sqref="F16">
    <cfRule type="cellIs" priority="3" dxfId="0" operator="equal" stopIfTrue="1">
      <formula>"OK"</formula>
    </cfRule>
    <cfRule type="cellIs" priority="4" dxfId="9" operator="notEqual" stopIfTrue="1">
      <formula>"OK"</formula>
    </cfRule>
  </conditionalFormatting>
  <printOptions/>
  <pageMargins left="0.71" right="0.25" top="0.77" bottom="0.47" header="0.45" footer="0.33"/>
  <pageSetup horizontalDpi="600" verticalDpi="600" orientation="portrait" paperSize="9" r:id="rId1"/>
  <headerFooter alignWithMargins="0">
    <oddHeader>&amp;C&amp;"BIZ UDゴシック,太字"&amp;14雨水流出抑制施設（計算書）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区政情報課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a0000361</dc:creator>
  <cp:keywords/>
  <dc:description/>
  <cp:lastModifiedBy>a0003718</cp:lastModifiedBy>
  <cp:lastPrinted>2022-11-08T23:49:49Z</cp:lastPrinted>
  <dcterms:created xsi:type="dcterms:W3CDTF">2004-04-09T02:28:49Z</dcterms:created>
  <dcterms:modified xsi:type="dcterms:W3CDTF">2022-11-08T23:50:16Z</dcterms:modified>
  <cp:category/>
  <cp:version/>
  <cp:contentType/>
  <cp:contentStatus/>
</cp:coreProperties>
</file>