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R:\1150企画経営部\0700財政課\課外秘\zaisei-bk\15　決算\財政状況資料集\29決算財政状況資料集\財政状況資料集（追加分）\HP用\"/>
    </mc:Choice>
  </mc:AlternateContent>
  <xr:revisionPtr revIDLastSave="0" documentId="13_ncr:1_{E0ED3511-1240-439A-96AB-59726EA77498}" xr6:coauthVersionLast="36" xr6:coauthVersionMax="36" xr10:uidLastSave="{00000000-0000-0000-0000-000000000000}"/>
  <bookViews>
    <workbookView xWindow="0" yWindow="12" windowWidth="15360" windowHeight="76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l="1"/>
  <c r="AF88" i="12"/>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E34" i="10"/>
  <c r="AM34" i="10"/>
  <c r="C34" i="10"/>
  <c r="U34" i="10" l="1"/>
  <c r="U35" i="10" s="1"/>
  <c r="U36" i="10" s="1"/>
  <c r="BW34" i="10"/>
  <c r="BW35" i="10" s="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<sst xmlns="http://schemas.openxmlformats.org/spreadsheetml/2006/main" count="1168" uniqueCount="592">
  <si>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</si>
  <si>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</si>
  <si>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</si>
  <si>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</si>
  <si>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</si>
  <si>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</si>
  <si>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</si>
  <si>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</si>
  <si>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</si>
  <si>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</si>
  <si>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</si>
  <si>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</si>
  <si>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</si>
  <si>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</si>
  <si>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</si>
  <si>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</si>
  <si>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</si>
  <si>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</si>
  <si>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</si>
  <si>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</si>
  <si>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</si>
  <si>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</si>
  <si>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</si>
  <si>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</si>
  <si>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</si>
  <si>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</si>
  <si>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</si>
  <si>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</si>
  <si>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</si>
  <si>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</si>
  <si>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</si>
  <si>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</si>
  <si>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</si>
  <si>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</si>
  <si>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</si>
  <si>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</si>
  <si>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</si>
  <si>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</si>
  <si>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</si>
  <si>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</si>
  <si>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</si>
  <si>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</si>
  <si>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</si>
  <si>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</si>
  <si>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</si>
  <si>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</si>
  <si>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</si>
  <si>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</si>
  <si>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</si>
  <si>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</si>
  <si>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</si>
  <si>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</si>
  <si>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</si>
  <si>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</si>
  <si>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</si>
  <si>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</si>
  <si>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</si>
  <si>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</si>
  <si>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</si>
  <si>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</si>
  <si>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</si>
  <si>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</si>
  <si>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</si>
  <si>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</si>
  <si>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</si>
  <si>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</si>
  <si>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</si>
  <si>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</si>
  <si>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</si>
  <si>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</si>
  <si>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</si>
  <si>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</si>
  <si>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</si>
  <si>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</si>
  <si>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</si>
  <si>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</si>
  <si>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</si>
  <si>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</si>
  <si>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</si>
  <si>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</si>
  <si>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</si>
  <si>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</si>
  <si>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</si>
  <si>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</si>
  <si>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</si>
  <si>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</si>
  <si>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</si>
  <si>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</si>
  <si>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</si>
  <si>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</si>
  <si>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</si>
  <si>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</si>
  <si>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港区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</si>
  <si>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</si>
  <si>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</si>
  <si>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</si>
  <si>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</si>
  <si>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</si>
  <si>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</si>
  <si>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</si>
  <si>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</si>
  <si>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</si>
  <si>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</si>
  <si>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</si>
  <si>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</si>
  <si>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</si>
  <si>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</si>
  <si>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</si>
  <si>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</si>
  <si>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</si>
  <si>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</si>
  <si>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</si>
  <si>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</si>
  <si>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</si>
  <si>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</si>
  <si>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</si>
  <si>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</si>
  <si>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</si>
  <si>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</si>
  <si>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</si>
  <si>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</si>
  <si>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</si>
  <si>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</si>
  <si>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</si>
  <si>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</si>
  <si>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</si>
  <si>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</si>
  <si>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</si>
  <si>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</si>
  <si>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</si>
  <si>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</si>
  <si>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</si>
  <si>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</si>
  <si>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</si>
  <si>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</si>
  <si>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</si>
  <si>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</si>
  <si>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</si>
  <si>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</si>
  <si>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</si>
  <si>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</si>
  <si>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</si>
  <si>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</si>
  <si>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</si>
  <si>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</si>
  <si>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</si>
  <si>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</si>
  <si>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</si>
  <si>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</si>
  <si>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</si>
  <si>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</si>
  <si>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</si>
  <si>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</si>
  <si>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</si>
  <si>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</si>
  <si>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</si>
  <si>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</si>
  <si>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</si>
  <si>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</si>
  <si>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</si>
  <si>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</si>
  <si>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</si>
  <si>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</si>
  <si>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</si>
  <si>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</si>
  <si>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</si>
  <si>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</si>
  <si>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</si>
  <si>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</si>
  <si>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</si>
  <si>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</si>
  <si>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</si>
  <si>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</si>
  <si>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</si>
  <si>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</si>
  <si>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</si>
  <si>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</si>
  <si>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</si>
  <si>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</si>
  <si>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</si>
  <si>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</si>
  <si>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</si>
  <si>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</si>
  <si>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</si>
  <si>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</si>
  <si>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</si>
  <si>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</si>
  <si>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</si>
  <si>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</si>
  <si>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</si>
  <si>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</si>
  <si>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</si>
  <si>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</si>
  <si>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</si>
  <si>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</si>
  <si>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</si>
  <si>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</si>
  <si>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</si>
  <si>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</si>
  <si>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</si>
  <si>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</si>
  <si>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</si>
  <si>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</si>
  <si>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</si>
  <si>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</si>
  <si>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</si>
  <si>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東京都港区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</si>
  <si>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</si>
  <si>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</si>
  <si>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</si>
  <si>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</si>
  <si>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</si>
  <si>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</si>
  <si>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</si>
  <si>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</si>
  <si>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</si>
  <si>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</si>
  <si>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</si>
  <si>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</si>
  <si>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</si>
  <si>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</si>
  <si>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</si>
  <si>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</si>
  <si>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</si>
  <si>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</si>
  <si>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</si>
  <si>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</si>
  <si>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</si>
  <si>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</si>
  <si>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</si>
  <si>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</si>
  <si>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</si>
  <si>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</si>
  <si>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</si>
  <si>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</si>
  <si>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</si>
  <si>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</si>
  <si>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</si>
  <si>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</si>
  <si>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</si>
  <si>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</si>
  <si>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</si>
  <si>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</si>
  <si>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t>
    <phoneticPr fontId="5"/>
  </si>
  <si>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</si>
  <si>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</si>
  <si>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</si>
  <si>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</si>
  <si>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</si>
  <si>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</si>
  <si>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</si>
  <si>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</si>
  <si>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</si>
  <si>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</si>
  <si>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</si>
  <si>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</si>
  <si>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</si>
  <si>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</si>
  <si>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</si>
  <si>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</si>
  <si>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</si>
  <si>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</si>
  <si>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</si>
  <si>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</si>
  <si>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</si>
  <si>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</si>
  <si>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</si>
  <si>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</si>
  <si>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</si>
  <si>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</si>
  <si>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</si>
  <si>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</si>
  <si>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</si>
  <si>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</si>
  <si>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</si>
  <si>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</si>
  <si>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</si>
  <si>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</si>
  <si>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</si>
  <si>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</si>
  <si>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</si>
  <si>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</si>
  <si>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</si>
  <si>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</si>
  <si>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</si>
  <si>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</si>
  <si>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</si>
  <si>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</si>
  <si>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</si>
  <si>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</si>
  <si>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</si>
  <si>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</si>
  <si>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</si>
  <si>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</si>
  <si>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</si>
  <si>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</si>
  <si>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</si>
  <si>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</si>
  <si>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</si>
  <si>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</si>
  <si>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</si>
  <si>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</si>
  <si>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</si>
  <si>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</si>
  <si>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</si>
  <si>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</si>
  <si>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</si>
  <si>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</si>
  <si>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</si>
  <si>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</si>
  <si>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</si>
  <si>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</si>
  <si>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</si>
  <si>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</si>
  <si>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</si>
  <si>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</si>
  <si>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</si>
  <si>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</si>
  <si>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</si>
  <si>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</si>
  <si>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</si>
  <si>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</si>
  <si>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</si>
  <si>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</si>
  <si>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</si>
  <si>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</si>
  <si>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</si>
  <si>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</si>
  <si>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</si>
  <si>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</si>
  <si>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</si>
  <si>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</si>
  <si>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</si>
  <si>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</si>
  <si>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</si>
  <si>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</si>
  <si>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</si>
  <si>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</si>
  <si>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</si>
  <si>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</si>
  <si>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</si>
  <si>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</si>
  <si>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</si>
  <si>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</si>
  <si>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</si>
  <si>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</si>
  <si>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</si>
  <si>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</si>
  <si>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</si>
  <si>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</si>
  <si>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</si>
  <si>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</si>
  <si>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</si>
  <si>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</si>
  <si>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</si>
  <si>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</si>
  <si>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</si>
  <si>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</si>
  <si>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</si>
  <si>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東京都港区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</si>
  <si>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</si>
  <si>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</si>
  <si>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</si>
  <si>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</si>
  <si>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</si>
  <si>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</si>
  <si>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</si>
  <si>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</si>
  <si>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</si>
  <si>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</si>
  <si>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</si>
  <si>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</si>
  <si>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</si>
  <si>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</si>
  <si>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</si>
  <si>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</si>
  <si>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</si>
  <si>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</si>
  <si>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</si>
  <si>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</si>
  <si>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</si>
  <si>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</si>
  <si>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</si>
  <si>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</si>
  <si>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</si>
  <si>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</si>
  <si>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</si>
  <si>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</si>
  <si>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</si>
  <si>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</si>
  <si>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</si>
  <si>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</si>
  <si>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</si>
  <si>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</si>
  <si>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介護保険会計</t>
    <phoneticPr fontId="5"/>
  </si>
  <si>
    <t>後期高齢者医療会計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</si>
  <si>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</si>
  <si>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</si>
  <si>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</si>
  <si>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</si>
  <si>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</si>
  <si>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</si>
  <si>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</si>
  <si>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</si>
  <si>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</si>
  <si>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</si>
  <si>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</si>
  <si>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</si>
  <si>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</si>
  <si>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</si>
  <si>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</si>
  <si>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</si>
  <si>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</si>
  <si>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</si>
  <si>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</si>
  <si>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</si>
  <si>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</si>
  <si>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</si>
  <si>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</si>
  <si>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</si>
  <si>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</si>
  <si>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</si>
  <si>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</si>
  <si>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</si>
  <si>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</si>
  <si>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</si>
  <si>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</si>
  <si>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</si>
  <si>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</si>
  <si>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</si>
  <si>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</si>
  <si>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</si>
  <si>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</si>
  <si>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</si>
  <si>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</si>
  <si>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</si>
  <si>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</si>
  <si>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</si>
  <si>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</si>
  <si>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</si>
  <si>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</si>
  <si>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</si>
  <si>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</si>
  <si>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</si>
  <si>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</si>
  <si>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</si>
  <si>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</si>
  <si>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</si>
  <si>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</si>
  <si>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</si>
  <si>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</si>
  <si>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</si>
  <si>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</si>
  <si>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</si>
  <si>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介護保険会計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</si>
  <si>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</si>
  <si>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</si>
  <si>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</si>
  <si>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後期高齢者医療会計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</si>
  <si>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</si>
  <si>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</si>
  <si>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</si>
  <si>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</si>
  <si>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</si>
  <si>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</si>
  <si>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</si>
  <si>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</si>
  <si>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</si>
  <si>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</si>
  <si>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</si>
  <si>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</si>
  <si>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</si>
  <si>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</si>
  <si>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</si>
  <si>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</si>
  <si>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</si>
  <si>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</si>
  <si>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</si>
  <si>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</si>
  <si>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</si>
  <si>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</si>
  <si>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</si>
  <si>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</si>
  <si>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</si>
  <si>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</si>
  <si>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</si>
  <si>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</si>
  <si>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</si>
  <si>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</si>
  <si>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</si>
  <si>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</si>
  <si>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</si>
  <si>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</si>
  <si>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</si>
  <si>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</si>
  <si>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</si>
  <si>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</si>
  <si>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</si>
  <si>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</si>
  <si>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</si>
  <si>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</si>
  <si>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</si>
  <si>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</si>
  <si>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</si>
  <si>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</si>
  <si>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</si>
  <si>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</si>
  <si>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</si>
  <si>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</si>
  <si>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</si>
  <si>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</si>
  <si>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</si>
  <si>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</si>
  <si>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</si>
  <si>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</si>
  <si>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</si>
  <si>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</si>
  <si>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</si>
  <si>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</si>
  <si>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</si>
  <si>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</si>
  <si>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</si>
  <si>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</si>
  <si>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</si>
  <si>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</si>
  <si>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</si>
  <si>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</si>
  <si>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</si>
  <si>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</si>
  <si>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</si>
  <si>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</si>
  <si>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</si>
  <si>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</si>
  <si>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</si>
  <si>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</si>
  <si>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</si>
  <si>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</si>
  <si>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</si>
  <si>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</si>
  <si>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</si>
  <si>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</si>
  <si>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</si>
  <si>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</si>
  <si>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</si>
  <si>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</si>
  <si>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</si>
  <si>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</si>
  <si>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</si>
  <si>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</si>
  <si>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1.00</t>
  </si>
  <si>
    <t>▲ 2.69</t>
  </si>
  <si>
    <t>▲ 2.52</t>
  </si>
  <si>
    <t>▲ 30.93</t>
  </si>
  <si>
    <t>一般会計</t>
  </si>
  <si>
    <t>国民健康保険事業会計</t>
  </si>
  <si>
    <t>介護保険会計</t>
  </si>
  <si>
    <t>後期高齢者医療会計</t>
  </si>
  <si>
    <t>その他会計（赤字）</t>
  </si>
  <si>
    <t>その他会計（黒字）</t>
  </si>
  <si>
    <t>-</t>
    <phoneticPr fontId="2"/>
  </si>
  <si>
    <t>-</t>
    <phoneticPr fontId="2"/>
  </si>
  <si>
    <t>-</t>
    <phoneticPr fontId="2"/>
  </si>
  <si>
    <t>-</t>
    <phoneticPr fontId="2"/>
  </si>
  <si>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</si>
  <si>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</si>
  <si>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臨海部広域斎場組合</t>
    <rPh sb="0" eb="2">
      <t>リンカイ</t>
    </rPh>
    <rPh sb="2" eb="3">
      <t>ブ</t>
    </rPh>
    <rPh sb="3" eb="5">
      <t>コウイキ</t>
    </rPh>
    <rPh sb="5" eb="7">
      <t>サイジョウ</t>
    </rPh>
    <rPh sb="7" eb="9">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</si>
  <si>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</si>
  <si>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</si>
  <si>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</si>
  <si>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法適用</t>
    <rPh sb="0" eb="1">
      <t>ホウ</t>
    </rPh>
    <rPh sb="1" eb="3">
      <t>テキヨウ</t>
    </rPh>
    <phoneticPr fontId="2"/>
  </si>
  <si>
    <t>港区スポーツふれあい文化健康財団</t>
    <rPh sb="0" eb="1">
      <t>ミナト</t>
    </rPh>
    <rPh sb="1" eb="2">
      <t>ク</t>
    </rPh>
    <rPh sb="10" eb="12">
      <t>ブンカ</t>
    </rPh>
    <rPh sb="12" eb="14">
      <t>ケンコウ</t>
    </rPh>
    <rPh sb="14" eb="16">
      <t>ザイダン</t>
    </rPh>
    <phoneticPr fontId="2"/>
  </si>
  <si>
    <t>-</t>
    <phoneticPr fontId="2"/>
  </si>
  <si>
    <t>-</t>
    <phoneticPr fontId="2"/>
  </si>
  <si>
    <t>震災復興基金</t>
    <rPh sb="0" eb="2">
      <t>シンサイ</t>
    </rPh>
    <rPh sb="2" eb="4">
      <t>フッコウ</t>
    </rPh>
    <rPh sb="4" eb="6">
      <t>キキン</t>
    </rPh>
    <phoneticPr fontId="11"/>
  </si>
  <si>
    <t>教育施設整備基金</t>
    <rPh sb="0" eb="2">
      <t>キョウイク</t>
    </rPh>
    <rPh sb="2" eb="4">
      <t>シセツ</t>
    </rPh>
    <rPh sb="4" eb="6">
      <t>セイビ</t>
    </rPh>
    <rPh sb="6" eb="8">
      <t>キキン</t>
    </rPh>
    <phoneticPr fontId="11"/>
  </si>
  <si>
    <t>公共施設等整備基金</t>
    <rPh sb="0" eb="2">
      <t>コウキョウ</t>
    </rPh>
    <rPh sb="2" eb="4">
      <t>シセツ</t>
    </rPh>
    <rPh sb="4" eb="5">
      <t>トウ</t>
    </rPh>
    <rPh sb="5" eb="7">
      <t>セイビ</t>
    </rPh>
    <rPh sb="7" eb="9">
      <t>キキン</t>
    </rPh>
    <phoneticPr fontId="11"/>
  </si>
  <si>
    <t>定住促進基金</t>
    <rPh sb="0" eb="2">
      <t>テイジュウ</t>
    </rPh>
    <rPh sb="2" eb="4">
      <t>ソクシン</t>
    </rPh>
    <rPh sb="4" eb="6">
      <t>キキン</t>
    </rPh>
    <phoneticPr fontId="11"/>
  </si>
  <si>
    <t>子育て王国基金</t>
    <rPh sb="0" eb="2">
      <t>コソダ</t>
    </rPh>
    <rPh sb="3" eb="5">
      <t>オウコク</t>
    </rPh>
    <rPh sb="5" eb="7">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</si>
  <si>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</si>
  <si>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</si>
  <si>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</si>
  <si>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区では、将来世代への負担を少しでも軽減できるよう、施設整備等に係る財源確保においては、原則として「区債に頼らない」財政運営を行うこととしています。将来負担比率が「－」で、かつ有形固定資産減価償却率が類似団体と比較して低いことから、人口増加に伴う施設需要や老朽化対策などに対応しながら、その負担を将来世代へ残すことのない、健全な財政運営が行われてい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</si>
  <si>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</si>
  <si>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</si>
  <si>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</si>
  <si>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</si>
  <si>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</si>
  <si>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</si>
  <si>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区では、将来世代への負担を少しでも軽減できるよう、施設整備等に係る財源確保においては、原則として「区債に頼らない」財政運営を行うこととしています。
平成15年度以降、施設整備に係る区債を新規発行しておらず、また、区債は計画的に償還することで残高は着実に減少し、将来負担比率、実質公債費比率ともに、負の値（将来負担比率は算定上「－」と表記）が続いており、区財政が健全である状況を示しています。</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</si>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</sst>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36861</c:v>
                </c:pt>
                <c:pt idx="1">
                  <c:v>47064</c:v>
                </c:pt>
                <c:pt idx="2">
                  <c:v>43773</c:v>
                </c:pt>
                <c:pt idx="3">
                  <c:v>51565</c:v>
                </c:pt>
                <c:pt idx="4">
                  <c:v>46686</c:v>
                </c:pt>
              </c:numCache>
            </c:numRef>
          </c:val>
          <c:smooth val="0"/>
          <c:extLst>
            <c:ext xmlns:c16="http://schemas.microsoft.com/office/drawing/2014/chart" uri="{C3380CC4-5D6E-409C-BE32-E72D297353CC}">
              <c16:uniqueId val="{00000000-7018-461F-8C2A-D0E8C843AA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88852</c:v>
                </c:pt>
                <c:pt idx="1">
                  <c:v>188557</c:v>
                </c:pt>
                <c:pt idx="2">
                  <c:v>106827</c:v>
                </c:pt>
                <c:pt idx="3">
                  <c:v>61031</c:v>
                </c:pt>
                <c:pt idx="4">
                  <c:v>127276</c:v>
                </c:pt>
              </c:numCache>
            </c:numRef>
          </c:val>
          <c:smooth val="0"/>
          <c:extLst>
            <c:ext xmlns:c16="http://schemas.microsoft.com/office/drawing/2014/chart" uri="{C3380CC4-5D6E-409C-BE32-E72D297353CC}">
              <c16:uniqueId val="{00000001-7018-461F-8C2A-D0E8C843AA33}"/>
            </c:ext>
          </c:extLst>
        </c:ser>
        <c:dLbls>
          <c:showLegendKey val="0"/>
          <c:showVal val="0"/>
          <c:showCatName val="0"/>
          <c:showSerName val="0"/>
          <c:showPercent val="0"/>
          <c:showBubbleSize val="0"/>
        </c:dLbls>
        <c:marker val="1"/>
        <c:smooth val="0"/>
        <c:axId val="109560192"/>
        <c:axId val="109562112"/>
      </c:lineChart>
      <c:catAx>
        <c:axId val="109560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562112"/>
        <c:crosses val="autoZero"/>
        <c:auto val="1"/>
        <c:lblAlgn val="ctr"/>
        <c:lblOffset val="100"/>
        <c:tickLblSkip val="1"/>
        <c:tickMarkSkip val="1"/>
        <c:noMultiLvlLbl val="0"/>
      </c:catAx>
      <c:valAx>
        <c:axId val="10956211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560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10.47</c:v>
                </c:pt>
                <c:pt idx="1">
                  <c:v>14.76</c:v>
                </c:pt>
                <c:pt idx="2">
                  <c:v>11.01</c:v>
                </c:pt>
                <c:pt idx="3">
                  <c:v>7.77</c:v>
                </c:pt>
                <c:pt idx="4">
                  <c:v>10.91</c:v>
                </c:pt>
              </c:numCache>
            </c:numRef>
          </c:val>
          <c:extLst>
            <c:ext xmlns:c16="http://schemas.microsoft.com/office/drawing/2014/chart" uri="{C3380CC4-5D6E-409C-BE32-E72D297353CC}">
              <c16:uniqueId val="{00000000-FEDA-45B4-AF10-415F3EE879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86.55</c:v>
                </c:pt>
                <c:pt idx="1">
                  <c:v>82.52</c:v>
                </c:pt>
                <c:pt idx="2">
                  <c:v>80.680000000000007</c:v>
                </c:pt>
                <c:pt idx="3">
                  <c:v>81.14</c:v>
                </c:pt>
                <c:pt idx="4">
                  <c:v>48.88</c:v>
                </c:pt>
              </c:numCache>
            </c:numRef>
          </c:val>
          <c:extLst>
            <c:ext xmlns:c16="http://schemas.microsoft.com/office/drawing/2014/chart" uri="{C3380CC4-5D6E-409C-BE32-E72D297353CC}">
              <c16:uniqueId val="{00000001-FEDA-45B4-AF10-415F3EE8794B}"/>
            </c:ext>
          </c:extLst>
        </c:ser>
        <c:dLbls>
          <c:showLegendKey val="0"/>
          <c:showVal val="0"/>
          <c:showCatName val="0"/>
          <c:showSerName val="0"/>
          <c:showPercent val="0"/>
          <c:showBubbleSize val="0"/>
        </c:dLbls>
        <c:gapWidth val="250"/>
        <c:overlap val="100"/>
        <c:axId val="77843072"/>
        <c:axId val="77845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1.17</c:v>
                </c:pt>
                <c:pt idx="1">
                  <c:v>-1</c:v>
                </c:pt>
                <c:pt idx="2">
                  <c:v>-2.69</c:v>
                </c:pt>
                <c:pt idx="3">
                  <c:v>-2.52</c:v>
                </c:pt>
                <c:pt idx="4">
                  <c:v>-30.93</c:v>
                </c:pt>
              </c:numCache>
            </c:numRef>
          </c:val>
          <c:smooth val="0"/>
          <c:extLst>
            <c:ext xmlns:c16="http://schemas.microsoft.com/office/drawing/2014/chart" uri="{C3380CC4-5D6E-409C-BE32-E72D297353CC}">
              <c16:uniqueId val="{00000002-FEDA-45B4-AF10-415F3EE8794B}"/>
            </c:ext>
          </c:extLst>
        </c:ser>
        <c:dLbls>
          <c:showLegendKey val="0"/>
          <c:showVal val="0"/>
          <c:showCatName val="0"/>
          <c:showSerName val="0"/>
          <c:showPercent val="0"/>
          <c:showBubbleSize val="0"/>
        </c:dLbls>
        <c:marker val="1"/>
        <c:smooth val="0"/>
        <c:axId val="77843072"/>
        <c:axId val="77845248"/>
      </c:lineChart>
      <c:catAx>
        <c:axId val="7784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7845248"/>
        <c:crosses val="autoZero"/>
        <c:auto val="1"/>
        <c:lblAlgn val="ctr"/>
        <c:lblOffset val="100"/>
        <c:tickLblSkip val="1"/>
        <c:tickMarkSkip val="1"/>
        <c:noMultiLvlLbl val="0"/>
      </c:catAx>
      <c:valAx>
        <c:axId val="77845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84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807-45E5-A224-BE0B18E466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807-45E5-A224-BE0B18E466C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807-45E5-A224-BE0B18E466C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807-45E5-A224-BE0B18E466C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807-45E5-A224-BE0B18E466C6}"/>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D807-45E5-A224-BE0B18E466C6}"/>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0.18</c:v>
                </c:pt>
                <c:pt idx="2">
                  <c:v>#N/A</c:v>
                </c:pt>
                <c:pt idx="3">
                  <c:v>0.13</c:v>
                </c:pt>
                <c:pt idx="4">
                  <c:v>#N/A</c:v>
                </c:pt>
                <c:pt idx="5">
                  <c:v>0.16</c:v>
                </c:pt>
                <c:pt idx="6">
                  <c:v>#N/A</c:v>
                </c:pt>
                <c:pt idx="7">
                  <c:v>0.18</c:v>
                </c:pt>
                <c:pt idx="8">
                  <c:v>#N/A</c:v>
                </c:pt>
                <c:pt idx="9">
                  <c:v>0.06</c:v>
                </c:pt>
              </c:numCache>
            </c:numRef>
          </c:val>
          <c:extLst>
            <c:ext xmlns:c16="http://schemas.microsoft.com/office/drawing/2014/chart" uri="{C3380CC4-5D6E-409C-BE32-E72D297353CC}">
              <c16:uniqueId val="{00000006-D807-45E5-A224-BE0B18E466C6}"/>
            </c:ext>
          </c:extLst>
        </c:ser>
        <c:ser>
          <c:idx val="7"/>
          <c:order val="7"/>
          <c:tx>
            <c:strRef>
              <c:f>データシート!$A$34</c:f>
              <c:strCache>
                <c:ptCount val="1"/>
                <c:pt idx="0">
                  <c:v>介護保険会計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0.09</c:v>
                </c:pt>
                <c:pt idx="2">
                  <c:v>#N/A</c:v>
                </c:pt>
                <c:pt idx="3">
                  <c:v>0.12</c:v>
                </c:pt>
                <c:pt idx="4">
                  <c:v>#N/A</c:v>
                </c:pt>
                <c:pt idx="5">
                  <c:v>0.39</c:v>
                </c:pt>
                <c:pt idx="6">
                  <c:v>#N/A</c:v>
                </c:pt>
                <c:pt idx="7">
                  <c:v>0.5</c:v>
                </c:pt>
                <c:pt idx="8">
                  <c:v>#N/A</c:v>
                </c:pt>
                <c:pt idx="9">
                  <c:v>0.56000000000000005</c:v>
                </c:pt>
              </c:numCache>
            </c:numRef>
          </c:val>
          <c:extLst>
            <c:ext xmlns:c16="http://schemas.microsoft.com/office/drawing/2014/chart" uri="{C3380CC4-5D6E-409C-BE32-E72D297353CC}">
              <c16:uniqueId val="{00000007-D807-45E5-A224-BE0B18E466C6}"/>
            </c:ext>
          </c:extLst>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1.1299999999999999</c:v>
                </c:pt>
                <c:pt idx="2">
                  <c:v>#N/A</c:v>
                </c:pt>
                <c:pt idx="3">
                  <c:v>0.71</c:v>
                </c:pt>
                <c:pt idx="4">
                  <c:v>#N/A</c:v>
                </c:pt>
                <c:pt idx="5">
                  <c:v>0.78</c:v>
                </c:pt>
                <c:pt idx="6">
                  <c:v>#N/A</c:v>
                </c:pt>
                <c:pt idx="7">
                  <c:v>1.33</c:v>
                </c:pt>
                <c:pt idx="8">
                  <c:v>#N/A</c:v>
                </c:pt>
                <c:pt idx="9">
                  <c:v>1.73</c:v>
                </c:pt>
              </c:numCache>
            </c:numRef>
          </c:val>
          <c:extLst>
            <c:ext xmlns:c16="http://schemas.microsoft.com/office/drawing/2014/chart" uri="{C3380CC4-5D6E-409C-BE32-E72D297353CC}">
              <c16:uniqueId val="{00000008-D807-45E5-A224-BE0B18E466C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10.46</c:v>
                </c:pt>
                <c:pt idx="2">
                  <c:v>#N/A</c:v>
                </c:pt>
                <c:pt idx="3">
                  <c:v>14.69</c:v>
                </c:pt>
                <c:pt idx="4">
                  <c:v>#N/A</c:v>
                </c:pt>
                <c:pt idx="5">
                  <c:v>11</c:v>
                </c:pt>
                <c:pt idx="6">
                  <c:v>#N/A</c:v>
                </c:pt>
                <c:pt idx="7">
                  <c:v>7.77</c:v>
                </c:pt>
                <c:pt idx="8">
                  <c:v>#N/A</c:v>
                </c:pt>
                <c:pt idx="9">
                  <c:v>10.91</c:v>
                </c:pt>
              </c:numCache>
            </c:numRef>
          </c:val>
          <c:extLst>
            <c:ext xmlns:c16="http://schemas.microsoft.com/office/drawing/2014/chart" uri="{C3380CC4-5D6E-409C-BE32-E72D297353CC}">
              <c16:uniqueId val="{00000009-D807-45E5-A224-BE0B18E466C6}"/>
            </c:ext>
          </c:extLst>
        </c:ser>
        <c:dLbls>
          <c:showLegendKey val="0"/>
          <c:showVal val="0"/>
          <c:showCatName val="0"/>
          <c:showSerName val="0"/>
          <c:showPercent val="0"/>
          <c:showBubbleSize val="0"/>
        </c:dLbls>
        <c:gapWidth val="150"/>
        <c:overlap val="100"/>
        <c:axId val="78238464"/>
        <c:axId val="78240000"/>
      </c:barChart>
      <c:catAx>
        <c:axId val="7823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240000"/>
        <c:crosses val="autoZero"/>
        <c:auto val="1"/>
        <c:lblAlgn val="ctr"/>
        <c:lblOffset val="100"/>
        <c:tickLblSkip val="1"/>
        <c:tickMarkSkip val="1"/>
        <c:noMultiLvlLbl val="0"/>
      </c:catAx>
      <c:valAx>
        <c:axId val="7824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238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3866</c:v>
                </c:pt>
                <c:pt idx="5">
                  <c:v>3966</c:v>
                </c:pt>
                <c:pt idx="8">
                  <c:v>4141</c:v>
                </c:pt>
                <c:pt idx="11">
                  <c:v>3707</c:v>
                </c:pt>
                <c:pt idx="14">
                  <c:v>3752</c:v>
                </c:pt>
              </c:numCache>
            </c:numRef>
          </c:val>
          <c:extLst>
            <c:ext xmlns:c16="http://schemas.microsoft.com/office/drawing/2014/chart" uri="{C3380CC4-5D6E-409C-BE32-E72D297353CC}">
              <c16:uniqueId val="{00000000-9864-43D9-8ED0-171F6C74DF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864-43D9-8ED0-171F6C74DF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1133</c:v>
                </c:pt>
                <c:pt idx="3">
                  <c:v>895</c:v>
                </c:pt>
                <c:pt idx="6">
                  <c:v>701</c:v>
                </c:pt>
                <c:pt idx="9">
                  <c:v>526</c:v>
                </c:pt>
                <c:pt idx="12">
                  <c:v>430</c:v>
                </c:pt>
              </c:numCache>
            </c:numRef>
          </c:val>
          <c:extLst>
            <c:ext xmlns:c16="http://schemas.microsoft.com/office/drawing/2014/chart" uri="{C3380CC4-5D6E-409C-BE32-E72D297353CC}">
              <c16:uniqueId val="{00000002-9864-43D9-8ED0-171F6C74DF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262</c:v>
                </c:pt>
                <c:pt idx="3">
                  <c:v>218</c:v>
                </c:pt>
                <c:pt idx="6">
                  <c:v>200</c:v>
                </c:pt>
                <c:pt idx="9">
                  <c:v>133</c:v>
                </c:pt>
                <c:pt idx="12">
                  <c:v>109</c:v>
                </c:pt>
              </c:numCache>
            </c:numRef>
          </c:val>
          <c:extLst>
            <c:ext xmlns:c16="http://schemas.microsoft.com/office/drawing/2014/chart" uri="{C3380CC4-5D6E-409C-BE32-E72D297353CC}">
              <c16:uniqueId val="{00000003-9864-43D9-8ED0-171F6C74DF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64-43D9-8ED0-171F6C74DF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64-43D9-8ED0-171F6C74DF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864-43D9-8ED0-171F6C74DF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1470</c:v>
                </c:pt>
                <c:pt idx="3">
                  <c:v>1470</c:v>
                </c:pt>
                <c:pt idx="6">
                  <c:v>1383</c:v>
                </c:pt>
                <c:pt idx="9">
                  <c:v>992</c:v>
                </c:pt>
                <c:pt idx="12">
                  <c:v>770</c:v>
                </c:pt>
              </c:numCache>
            </c:numRef>
          </c:val>
          <c:extLst>
            <c:ext xmlns:c16="http://schemas.microsoft.com/office/drawing/2014/chart" uri="{C3380CC4-5D6E-409C-BE32-E72D297353CC}">
              <c16:uniqueId val="{00000007-9864-43D9-8ED0-171F6C74DF90}"/>
            </c:ext>
          </c:extLst>
        </c:ser>
        <c:dLbls>
          <c:showLegendKey val="0"/>
          <c:showVal val="0"/>
          <c:showCatName val="0"/>
          <c:showSerName val="0"/>
          <c:showPercent val="0"/>
          <c:showBubbleSize val="0"/>
        </c:dLbls>
        <c:gapWidth val="100"/>
        <c:overlap val="100"/>
        <c:axId val="78104832"/>
        <c:axId val="78115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-1001</c:v>
                </c:pt>
                <c:pt idx="2">
                  <c:v>#N/A</c:v>
                </c:pt>
                <c:pt idx="3">
                  <c:v>#N/A</c:v>
                </c:pt>
                <c:pt idx="4">
                  <c:v>-1383</c:v>
                </c:pt>
                <c:pt idx="5">
                  <c:v>#N/A</c:v>
                </c:pt>
                <c:pt idx="6">
                  <c:v>#N/A</c:v>
                </c:pt>
                <c:pt idx="7">
                  <c:v>-1857</c:v>
                </c:pt>
                <c:pt idx="8">
                  <c:v>#N/A</c:v>
                </c:pt>
                <c:pt idx="9">
                  <c:v>#N/A</c:v>
                </c:pt>
                <c:pt idx="10">
                  <c:v>-2056</c:v>
                </c:pt>
                <c:pt idx="11">
                  <c:v>#N/A</c:v>
                </c:pt>
                <c:pt idx="12">
                  <c:v>#N/A</c:v>
                </c:pt>
                <c:pt idx="13">
                  <c:v>-2443</c:v>
                </c:pt>
                <c:pt idx="14">
                  <c:v>#N/A</c:v>
                </c:pt>
              </c:numCache>
            </c:numRef>
          </c:val>
          <c:smooth val="0"/>
          <c:extLst>
            <c:ext xmlns:c16="http://schemas.microsoft.com/office/drawing/2014/chart" uri="{C3380CC4-5D6E-409C-BE32-E72D297353CC}">
              <c16:uniqueId val="{00000008-9864-43D9-8ED0-171F6C74DF90}"/>
            </c:ext>
          </c:extLst>
        </c:ser>
        <c:dLbls>
          <c:showLegendKey val="0"/>
          <c:showVal val="0"/>
          <c:showCatName val="0"/>
          <c:showSerName val="0"/>
          <c:showPercent val="0"/>
          <c:showBubbleSize val="0"/>
        </c:dLbls>
        <c:marker val="1"/>
        <c:smooth val="0"/>
        <c:axId val="78104832"/>
        <c:axId val="78115200"/>
      </c:lineChart>
      <c:catAx>
        <c:axId val="7810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115200"/>
        <c:crosses val="autoZero"/>
        <c:auto val="1"/>
        <c:lblAlgn val="ctr"/>
        <c:lblOffset val="100"/>
        <c:tickLblSkip val="1"/>
        <c:tickMarkSkip val="1"/>
        <c:noMultiLvlLbl val="0"/>
      </c:catAx>
      <c:valAx>
        <c:axId val="78115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10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47984</c:v>
                </c:pt>
                <c:pt idx="5">
                  <c:v>44985</c:v>
                </c:pt>
                <c:pt idx="8">
                  <c:v>41509</c:v>
                </c:pt>
                <c:pt idx="11">
                  <c:v>38120</c:v>
                </c:pt>
                <c:pt idx="14">
                  <c:v>34795</c:v>
                </c:pt>
              </c:numCache>
            </c:numRef>
          </c:val>
          <c:extLst>
            <c:ext xmlns:c16="http://schemas.microsoft.com/office/drawing/2014/chart" uri="{C3380CC4-5D6E-409C-BE32-E72D297353CC}">
              <c16:uniqueId val="{00000000-9595-4779-B09A-33258FAF73C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595-4779-B09A-33258FAF73C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129416</c:v>
                </c:pt>
                <c:pt idx="5">
                  <c:v>121009</c:v>
                </c:pt>
                <c:pt idx="8">
                  <c:v>128872</c:v>
                </c:pt>
                <c:pt idx="11">
                  <c:v>151403</c:v>
                </c:pt>
                <c:pt idx="14">
                  <c:v>153024</c:v>
                </c:pt>
              </c:numCache>
            </c:numRef>
          </c:val>
          <c:extLst>
            <c:ext xmlns:c16="http://schemas.microsoft.com/office/drawing/2014/chart" uri="{C3380CC4-5D6E-409C-BE32-E72D297353CC}">
              <c16:uniqueId val="{00000002-9595-4779-B09A-33258FAF73C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95-4779-B09A-33258FAF73C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95-4779-B09A-33258FAF73C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95-4779-B09A-33258FAF73C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16687</c:v>
                </c:pt>
                <c:pt idx="3">
                  <c:v>15921</c:v>
                </c:pt>
                <c:pt idx="6">
                  <c:v>15005</c:v>
                </c:pt>
                <c:pt idx="9">
                  <c:v>13205</c:v>
                </c:pt>
                <c:pt idx="12">
                  <c:v>13993</c:v>
                </c:pt>
              </c:numCache>
            </c:numRef>
          </c:val>
          <c:extLst>
            <c:ext xmlns:c16="http://schemas.microsoft.com/office/drawing/2014/chart" uri="{C3380CC4-5D6E-409C-BE32-E72D297353CC}">
              <c16:uniqueId val="{00000006-9595-4779-B09A-33258FAF73C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1232</c:v>
                </c:pt>
                <c:pt idx="3">
                  <c:v>1137</c:v>
                </c:pt>
                <c:pt idx="6">
                  <c:v>1018</c:v>
                </c:pt>
                <c:pt idx="9">
                  <c:v>988</c:v>
                </c:pt>
                <c:pt idx="12">
                  <c:v>1126</c:v>
                </c:pt>
              </c:numCache>
            </c:numRef>
          </c:val>
          <c:extLst>
            <c:ext xmlns:c16="http://schemas.microsoft.com/office/drawing/2014/chart" uri="{C3380CC4-5D6E-409C-BE32-E72D297353CC}">
              <c16:uniqueId val="{00000007-9595-4779-B09A-33258FAF73C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9595-4779-B09A-33258FAF73C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5703</c:v>
                </c:pt>
                <c:pt idx="3">
                  <c:v>5963</c:v>
                </c:pt>
                <c:pt idx="6">
                  <c:v>5266</c:v>
                </c:pt>
                <c:pt idx="9">
                  <c:v>4761</c:v>
                </c:pt>
                <c:pt idx="12">
                  <c:v>4255</c:v>
                </c:pt>
              </c:numCache>
            </c:numRef>
          </c:val>
          <c:extLst>
            <c:ext xmlns:c16="http://schemas.microsoft.com/office/drawing/2014/chart" uri="{C3380CC4-5D6E-409C-BE32-E72D297353CC}">
              <c16:uniqueId val="{00000009-9595-4779-B09A-33258FAF73C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5419</c:v>
                </c:pt>
                <c:pt idx="3">
                  <c:v>4132</c:v>
                </c:pt>
                <c:pt idx="6">
                  <c:v>2767</c:v>
                </c:pt>
                <c:pt idx="9">
                  <c:v>1828</c:v>
                </c:pt>
                <c:pt idx="12">
                  <c:v>1092</c:v>
                </c:pt>
              </c:numCache>
            </c:numRef>
          </c:val>
          <c:extLst>
            <c:ext xmlns:c16="http://schemas.microsoft.com/office/drawing/2014/chart" uri="{C3380CC4-5D6E-409C-BE32-E72D297353CC}">
              <c16:uniqueId val="{0000000A-9595-4779-B09A-33258FAF73CD}"/>
            </c:ext>
          </c:extLst>
        </c:ser>
        <c:dLbls>
          <c:showLegendKey val="0"/>
          <c:showVal val="0"/>
          <c:showCatName val="0"/>
          <c:showSerName val="0"/>
          <c:showPercent val="0"/>
          <c:showBubbleSize val="0"/>
        </c:dLbls>
        <c:gapWidth val="100"/>
        <c:overlap val="100"/>
        <c:axId val="79062144"/>
        <c:axId val="79064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595-4779-B09A-33258FAF73CD}"/>
            </c:ext>
          </c:extLst>
        </c:ser>
        <c:dLbls>
          <c:showLegendKey val="0"/>
          <c:showVal val="0"/>
          <c:showCatName val="0"/>
          <c:showSerName val="0"/>
          <c:showPercent val="0"/>
          <c:showBubbleSize val="0"/>
        </c:dLbls>
        <c:marker val="1"/>
        <c:smooth val="0"/>
        <c:axId val="79062144"/>
        <c:axId val="79064064"/>
      </c:lineChart>
      <c:catAx>
        <c:axId val="7906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9064064"/>
        <c:crosses val="autoZero"/>
        <c:auto val="1"/>
        <c:lblAlgn val="ctr"/>
        <c:lblOffset val="100"/>
        <c:tickLblSkip val="1"/>
        <c:tickMarkSkip val="1"/>
        <c:noMultiLvlLbl val="0"/>
      </c:catAx>
      <c:valAx>
        <c:axId val="79064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06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67592</c:v>
                </c:pt>
                <c:pt idx="1">
                  <c:v>72258</c:v>
                </c:pt>
                <c:pt idx="2">
                  <c:v>44530</c:v>
                </c:pt>
              </c:numCache>
            </c:numRef>
          </c:val>
          <c:extLst>
            <c:ext xmlns:c16="http://schemas.microsoft.com/office/drawing/2014/chart" uri="{C3380CC4-5D6E-409C-BE32-E72D297353CC}">
              <c16:uniqueId val="{00000000-0261-4976-A722-74018C4A58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261-4976-A722-74018C4A58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57210</c:v>
                </c:pt>
                <c:pt idx="1">
                  <c:v>74861</c:v>
                </c:pt>
                <c:pt idx="2">
                  <c:v>103948</c:v>
                </c:pt>
              </c:numCache>
            </c:numRef>
          </c:val>
          <c:extLst>
            <c:ext xmlns:c16="http://schemas.microsoft.com/office/drawing/2014/chart" uri="{C3380CC4-5D6E-409C-BE32-E72D297353CC}">
              <c16:uniqueId val="{00000002-0261-4976-A722-74018C4A5863}"/>
            </c:ext>
          </c:extLst>
        </c:ser>
        <c:dLbls>
          <c:showLegendKey val="0"/>
          <c:showVal val="0"/>
          <c:showCatName val="0"/>
          <c:showSerName val="0"/>
          <c:showPercent val="0"/>
          <c:showBubbleSize val="0"/>
        </c:dLbls>
        <c:gapWidth val="120"/>
        <c:overlap val="100"/>
        <c:axId val="78888960"/>
        <c:axId val="78890496"/>
      </c:barChart>
      <c:catAx>
        <c:axId val="7888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8890496"/>
        <c:crosses val="autoZero"/>
        <c:auto val="1"/>
        <c:lblAlgn val="ctr"/>
        <c:lblOffset val="100"/>
        <c:tickLblSkip val="1"/>
        <c:tickMarkSkip val="1"/>
        <c:noMultiLvlLbl val="0"/>
      </c:catAx>
      <c:valAx>
        <c:axId val="78890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8888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{1C83EC44-2193-4D76-B5DC-64A078AA12DE}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5CB-4CE9-A47C-047C7E82A9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{D2BC8B48-773D-44C5-839C-0A2B61E83CC7}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CB-4CE9-A47C-047C7E82A9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{A9EDD9D6-FB67-400E-9411-1502DDAEFD61}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CB-4CE9-A47C-047C7E82A9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{4D5A03E4-A4DB-4DEA-9E0C-BB858DA1E9DD}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CB-4CE9-A47C-047C7E82A9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{4EAE6ECE-CF9E-4E2D-BE87-0CBF34FE8EF2}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CB-4CE9-A47C-047C7E82A9E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{0753F00F-522D-466A-87A3-30A13277B0A2}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5CB-4CE9-A47C-047C7E82A9E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{17A0A00F-3323-4711-9DAE-695DEE54311F}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5CB-4CE9-A47C-047C7E82A9E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{D04FD988-7ED3-4F17-9221-C1C6C6E97A43}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5CB-4CE9-A47C-047C7E82A9E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{B7E493AF-29DB-4CFD-9FB3-809FBA7C2E9D}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5CB-4CE9-A47C-047C7E82A9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33.299999999999997</c:v>
                </c:pt>
                <c:pt idx="32">
                  <c:v>33.9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5CB-4CE9-A47C-047C7E82A9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{B36B131C-3926-43E4-81C7-FBF1B9372CD6}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5CB-4CE9-A47C-047C7E82A9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{7FDA72AB-C894-4586-92C3-C0A18C0B258A}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CB-4CE9-A47C-047C7E82A9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{14170D3A-6760-479D-9F7D-EFDFD3FD393C}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CB-4CE9-A47C-047C7E82A9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{1672181F-FB4F-4F8E-BECA-94F61AC31EAB}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CB-4CE9-A47C-047C7E82A9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{9B86D232-FA10-4DF7-AC38-9F1194A2977E}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CB-4CE9-A47C-047C7E82A9E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{4F6AB514-DBF6-4BE5-8C11-465D25413550}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5CB-4CE9-A47C-047C7E82A9E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{141BAF28-F291-4416-8307-8C44000805AE}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5CB-4CE9-A47C-047C7E82A9E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{2DCC3058-48B4-47DF-9726-002ABF37B2F2}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5CB-4CE9-A47C-047C7E82A9E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{E04891EE-2398-4580-8DB3-7F5FD7E82686}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5CB-4CE9-A47C-047C7E82A9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56.8</c:v>
                </c:pt>
                <c:pt idx="32">
                  <c:v>57.1</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65CB-4CE9-A47C-047C7E82A9EB}"/>
            </c:ext>
          </c:extLst>
        </c:ser>
        <c:dLbls>
          <c:showLegendKey val="0"/>
          <c:showVal val="1"/>
          <c:showCatName val="0"/>
          <c:showSerName val="0"/>
          <c:showPercent val="0"/>
          <c:showBubbleSize val="0"/>
        </c:dLbls>
        <c:axId val="96003968"/>
        <c:axId val="96489472"/>
      </c:scatterChart>
      <c:valAx>
        <c:axId val="96003968"/>
        <c:scaling>
          <c:orientation val="minMax"/>
          <c:max val="57.2"/>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489472"/>
        <c:crosses val="autoZero"/>
        <c:crossBetween val="midCat"/>
      </c:valAx>
      <c:valAx>
        <c:axId val="964894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0039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{7953318F-09B9-4681-AA81-4A4C1EF42EBB}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F43-4319-9706-E862B626C9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{C83684D5-3DCB-4CC3-ABB0-0E5189F157AB}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43-4319-9706-E862B626C9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{97BDECC4-2CC0-4ED4-8A37-A2536B23BC20}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43-4319-9706-E862B626C9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{7D94E166-253D-49EA-80DF-9F76B6B5B3D0}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43-4319-9706-E862B626C9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{DA201084-DC25-4E87-9B25-2DD7648E5D19}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43-4319-9706-E862B626C9C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{94416E1D-BF33-4D96-8B67-459970397FB7}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F43-4319-9706-E862B626C9C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{951CD1A1-9E3B-4236-A36A-18D144C695ED}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F43-4319-9706-E862B626C9C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{33FB1205-0A48-46E1-956B-5DD8BEBE7941}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F43-4319-9706-E862B626C9C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{2D7AD512-3B5D-432A-BB30-04D8A512E24C}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F43-4319-9706-E862B626C9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-0.9</c:v>
                </c:pt>
                <c:pt idx="8">
                  <c:v>-1.4</c:v>
                </c:pt>
                <c:pt idx="16">
                  <c:v>-1.9</c:v>
                </c:pt>
                <c:pt idx="24">
                  <c:v>-2.2000000000000002</c:v>
                </c:pt>
                <c:pt idx="32">
                  <c:v>-2.5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F43-4319-9706-E862B626C9C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{A5EC4FFF-4AB8-4CFC-A9D1-B34EA33D987E}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F43-4319-9706-E862B626C9C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{CDA03E41-9DE3-4646-B678-DAC06DD66943}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43-4319-9706-E862B626C9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{F05CCFDD-0F1C-43CC-A49A-DB729F243DB1}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43-4319-9706-E862B626C9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{CCFDDB28-D86C-4D34-8581-7B4357F9B4FF}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43-4319-9706-E862B626C9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{5CED2114-9603-4E69-9AC9-6CF5C2AD264D}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43-4319-9706-E862B626C9C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{97A9CC9A-FE23-480E-A16B-9E4525D87716}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F43-4319-9706-E862B626C9C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{7440E390-01B7-4F50-99D2-F4F64527DCA9}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F43-4319-9706-E862B626C9C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{665D5404-68FF-4814-B362-B8A955F14D39}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F43-4319-9706-E862B626C9C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{73C7D7AF-DF55-4D6B-A3B7-2C12C8EE86D9}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F43-4319-9706-E862B626C9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-1.3</c:v>
                </c:pt>
                <c:pt idx="8">
                  <c:v>-1.8</c:v>
                </c:pt>
                <c:pt idx="16">
                  <c:v>-2.2999999999999998</c:v>
                </c:pt>
                <c:pt idx="24">
                  <c:v>-2.8</c:v>
                </c:pt>
                <c:pt idx="32">
                  <c:v>-3.2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F43-4319-9706-E862B626C9C5}"/>
            </c:ext>
          </c:extLst>
        </c:ser>
        <c:dLbls>
          <c:showLegendKey val="0"/>
          <c:showVal val="1"/>
          <c:showCatName val="0"/>
          <c:showSerName val="0"/>
          <c:showPercent val="0"/>
          <c:showBubbleSize val="0"/>
        </c:dLbls>
        <c:axId val="97346688"/>
        <c:axId val="97348608"/>
      </c:scatterChart>
      <c:valAx>
        <c:axId val="97346688"/>
        <c:scaling>
          <c:orientation val="minMax"/>
          <c:max val="-1.2000000000000002"/>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348608"/>
        <c:crosses val="autoZero"/>
        <c:crossBetween val="midCat"/>
      </c:valAx>
      <c:valAx>
        <c:axId val="9734860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73466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年度で区債の償還が一部完了したことによる元利償還金の減や、利子補給に係るものの減による債務負担行為に基づく支出の減などにより、全体として元利償還金等は前年度と比較して減少しました。</a:t>
          </a:r>
        </a:p>
        <a:p>
          <a:r>
            <a:rPr kumimoji="1" lang="ja-JP" altLang="en-US" sz="1400">
              <a:latin typeface="ＭＳ ゴシック" pitchFamily="49" charset="-128"/>
              <a:ea typeface="ＭＳ ゴシック" pitchFamily="49" charset="-128"/>
            </a:rPr>
            <a:t>これにより、算入公債費等が減少しつつも、実質公債費比率の分子（元利償還金等－算入公債費等）は引き続き負の値となっています。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区債を新規発行しておらず、定時償還を着実に行っていることによる地方債の現在高の減や債務負担行為に基づく支出予定額の減により、将来負担額が前年度と比較して減少しております。</a:t>
          </a:r>
        </a:p>
        <a:p>
          <a:r>
            <a:rPr kumimoji="1" lang="ja-JP" altLang="en-US" sz="1400">
              <a:latin typeface="ＭＳ ゴシック" pitchFamily="49" charset="-128"/>
              <a:ea typeface="ＭＳ ゴシック" pitchFamily="49" charset="-128"/>
            </a:rPr>
            <a:t>また、震災復興基金への積立てなどにより充当可能基金は増加しましたが、基準財政需要額算入見込額の減により、充当可能財源等は前年度と比較して減少しております。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その結果、将来負担比率の分子（将来負担額－充当可能財源等）は前年度と比較して増加しましたが、引き続き負の値となっています。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東京都港区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財政調整基金、公共施設等整備基金、教育施設等整備基金等の取崩しを行った一方、震災復興基金に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億円の積立てを行うなどした結果、</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今後発生が見込まれる様々な行政需要に的確に応えるとともに、いかなる社会経済情勢においても港区ならではの質の高い行政サービスを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安定的に提供できる盤石な財政基盤をゆるぎないものとするため、計画的な基金の積立てを行います。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積立額が多い上位５基金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震災復興基金：震災後の迅速な区民生活の再建並びに産業及びまちの復旧復興のため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定住促進基金：定住促進対策を推進するため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子育て王国基金：地域ぐるみで、仕事と子育ての両立を支援するとともに、子どもたちの健やかな育ちを支えるため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震災復興基金：首都直下地震等の発災直後から、区主導で迅速かつ地域に即した復旧・復興を実現するための積立てを行ったことにより、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教育施設整備基金：郷土歴史館整備や児童数増加への対応のための取崩しを行ったこと等により、対前年度比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仮称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子ども家庭総合支援センター整備等のための取崩しを行ったこと等により、対前年度比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定住促進基金：電線類地中化等のための取崩しを行ったこと等により、対前年度比３億円減少しました。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子育て王国基金：待機児童解消に向けた取組等のための取崩しを行ったこと等により、対前年度比６億円減少しました。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7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震災復興基金：区民サービスに影響を与えないよう配慮しつつ、平成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年度末までに基金残高を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億円確保します。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その他特定目的基金：今後発生が見込まれる様々な行政需要に的確に応えるとともに、いかなる社会経済情勢においても港区ならではの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質の高い行政サービスを安定的に提供できる盤石な財政基盤をゆるぎないものとするため、計画的な基金の積立て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を行います。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震災復興基金への積立てや郷土歴史館等複合施設（ゆかしの杜）整備などにより、過去最高の決算額となった歳出を賄うため、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これまで計画的に積立ててきた財政調整基金の取崩しを行い、対前年度比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過去の特別区民税減収の経験や年々増大し続ける行政需要を踏まえ、標準財政規模の５割以上の残高を確保します。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東京都港区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253,639
234,117
20.37
184,674,026
174,730,757
9,939,301
91,095,841
1,081,924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00000000-0008-0000-0D00-00001B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00000000-0008-0000-0D00-000020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00000000-0008-0000-0D00-000021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区では、全国の人口が減少傾向にあるなか、全ての</a:t>
          </a:r>
          <a:r>
            <a:rPr kumimoji="1" lang="ja-JP" altLang="en-US" sz="1100">
              <a:solidFill>
                <a:schemeClr val="dk1"/>
              </a:solidFill>
              <a:effectLst/>
              <a:latin typeface="+mn-lt"/>
              <a:ea typeface="+mn-ea"/>
              <a:cs typeface="+mn-cs"/>
            </a:rPr>
            <a:t>年齢層において</a:t>
          </a:r>
          <a:r>
            <a:rPr kumimoji="1" lang="ja-JP" altLang="ja-JP" sz="1100">
              <a:solidFill>
                <a:schemeClr val="dk1"/>
              </a:solidFill>
              <a:effectLst/>
              <a:latin typeface="+mn-lt"/>
              <a:ea typeface="+mn-ea"/>
              <a:cs typeface="+mn-cs"/>
            </a:rPr>
            <a:t>人口が増加しており、保育所、学校施設の整備など、人口増加に伴う様々な施設需要や、区民の安全・安心を守るため、施設の老朽化対策などに対応していることから、他団体と比較して比率が低くなっていま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D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76412</xdr:rowOff>
    </xdr:from>
    <xdr:to>
      <xdr:col>23</xdr:col>
      <xdr:colOff>85090</xdr:colOff>
      <xdr:row>34</xdr:row>
      <xdr:rowOff>11006</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flipV="1">
          <a:off x="4760595" y="5305637"/>
          <a:ext cx="1270" cy="1306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14833</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D00-000048000000}"/>
            </a:ext>
          </a:extLst>
        </xdr:cNvPr>
        <xdr:cNvSpPr txBox="1"/>
      </xdr:nvSpPr>
      <xdr:spPr>
        <a:xfrm>
          <a:off x="4813300" y="6615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11006</xdr:rowOff>
    </xdr:from>
    <xdr:to>
      <xdr:col>23</xdr:col>
      <xdr:colOff>174625</xdr:colOff>
      <xdr:row>34</xdr:row>
      <xdr:rowOff>11006</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661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23089</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D00-00004A000000}"/>
            </a:ext>
          </a:extLst>
        </xdr:cNvPr>
        <xdr:cNvSpPr txBox="1"/>
      </xdr:nvSpPr>
      <xdr:spPr>
        <a:xfrm>
          <a:off x="4813300" y="508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76412</xdr:rowOff>
    </xdr:from>
    <xdr:to>
      <xdr:col>23</xdr:col>
      <xdr:colOff>174625</xdr:colOff>
      <xdr:row>26</xdr:row>
      <xdr:rowOff>76412</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530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5520</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D00-00004C000000}"/>
            </a:ext>
          </a:extLst>
        </xdr:cNvPr>
        <xdr:cNvSpPr txBox="1"/>
      </xdr:nvSpPr>
      <xdr:spPr>
        <a:xfrm>
          <a:off x="4813300" y="5577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154093</xdr:rowOff>
    </xdr:from>
    <xdr:to>
      <xdr:col>23</xdr:col>
      <xdr:colOff>136525</xdr:colOff>
      <xdr:row>29</xdr:row>
      <xdr:rowOff>84243</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7117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164888</xdr:rowOff>
    </xdr:from>
    <xdr:to>
      <xdr:col>19</xdr:col>
      <xdr:colOff>187325</xdr:colOff>
      <xdr:row>29</xdr:row>
      <xdr:rowOff>95038</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000500" y="573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42545</xdr:rowOff>
    </xdr:from>
    <xdr:to>
      <xdr:col>15</xdr:col>
      <xdr:colOff>187325</xdr:colOff>
      <xdr:row>28</xdr:row>
      <xdr:rowOff>144145</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3238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131656</xdr:rowOff>
    </xdr:from>
    <xdr:to>
      <xdr:col>23</xdr:col>
      <xdr:colOff>136525</xdr:colOff>
      <xdr:row>34</xdr:row>
      <xdr:rowOff>61806</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65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46583</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6475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153246</xdr:rowOff>
    </xdr:from>
    <xdr:to>
      <xdr:col>19</xdr:col>
      <xdr:colOff>187325</xdr:colOff>
      <xdr:row>34</xdr:row>
      <xdr:rowOff>83396</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658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11006</xdr:rowOff>
    </xdr:from>
    <xdr:to>
      <xdr:col>23</xdr:col>
      <xdr:colOff>85725</xdr:colOff>
      <xdr:row>34</xdr:row>
      <xdr:rowOff>32596</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4051300" y="6611831"/>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111565</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512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160672</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74523</xdr:rowOff>
    </xdr:from>
    <xdr:ext cx="405111" cy="259045"/>
    <xdr:sp macro="" textlink="">
      <xdr:nvSpPr>
        <xdr:cNvPr id="91" name="n_1mainValue有形固定資産減価償却率">
          <a:extLst>
            <a:ext uri="{FF2B5EF4-FFF2-40B4-BE49-F238E27FC236}">
              <a16:creationId xmlns:a16="http://schemas.microsoft.com/office/drawing/2014/main" id="{00000000-0008-0000-0D00-00005B000000}"/>
            </a:ext>
          </a:extLst>
        </xdr:cNvPr>
        <xdr:cNvSpPr txBox="1"/>
      </xdr:nvSpPr>
      <xdr:spPr>
        <a:xfrm>
          <a:off x="3836044" y="6675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地方債残高や退職手当支給予定額等の将来負担額の合計は</a:t>
          </a:r>
          <a:r>
            <a:rPr kumimoji="1" lang="en-US" altLang="ja-JP" sz="1100">
              <a:solidFill>
                <a:schemeClr val="dk1"/>
              </a:solidFill>
              <a:effectLst/>
              <a:latin typeface="+mn-lt"/>
              <a:ea typeface="+mn-ea"/>
              <a:cs typeface="+mn-cs"/>
            </a:rPr>
            <a:t>205</a:t>
          </a:r>
          <a:r>
            <a:rPr kumimoji="1" lang="ja-JP" altLang="ja-JP" sz="1100">
              <a:solidFill>
                <a:schemeClr val="dk1"/>
              </a:solidFill>
              <a:effectLst/>
              <a:latin typeface="+mn-lt"/>
              <a:ea typeface="+mn-ea"/>
              <a:cs typeface="+mn-cs"/>
            </a:rPr>
            <a:t>億円、基金等の充当可能財源等は</a:t>
          </a:r>
          <a:r>
            <a:rPr kumimoji="1" lang="en-US" altLang="ja-JP" sz="1100">
              <a:solidFill>
                <a:schemeClr val="dk1"/>
              </a:solidFill>
              <a:effectLst/>
              <a:latin typeface="+mn-lt"/>
              <a:ea typeface="+mn-ea"/>
              <a:cs typeface="+mn-cs"/>
            </a:rPr>
            <a:t>1,878</a:t>
          </a:r>
          <a:r>
            <a:rPr kumimoji="1" lang="ja-JP" altLang="ja-JP" sz="1100">
              <a:solidFill>
                <a:schemeClr val="dk1"/>
              </a:solidFill>
              <a:effectLst/>
              <a:latin typeface="+mn-lt"/>
              <a:ea typeface="+mn-ea"/>
              <a:cs typeface="+mn-cs"/>
            </a:rPr>
            <a:t>億円となり、充当可能財源等が将来負担額を上回っているため、平成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年度の債務償還可能年数は、算定上「－」となっています。</a:t>
          </a:r>
          <a:endParaRPr lang="ja-JP" altLang="ja-JP">
            <a:effectLst/>
          </a:endParaRPr>
        </a:p>
        <a:p>
          <a:r>
            <a:rPr kumimoji="1" lang="ja-JP" altLang="ja-JP" sz="1100">
              <a:solidFill>
                <a:schemeClr val="dk1"/>
              </a:solidFill>
              <a:effectLst/>
              <a:latin typeface="+mn-lt"/>
              <a:ea typeface="+mn-ea"/>
              <a:cs typeface="+mn-cs"/>
            </a:rPr>
            <a:t>当年度で償還できない債務がなく、区財政は健全であることを示しています。</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68124</xdr:rowOff>
    </xdr:from>
    <xdr:ext cx="308097"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931403" y="61545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150674</xdr:rowOff>
    </xdr:from>
    <xdr:ext cx="308097"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931403" y="57227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a:extLst>
            <a:ext uri="{FF2B5EF4-FFF2-40B4-BE49-F238E27FC236}">
              <a16:creationId xmlns:a16="http://schemas.microsoft.com/office/drawing/2014/main" id="{00000000-0008-0000-0D00-00007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28</xdr:row>
      <xdr:rowOff>71755</xdr:rowOff>
    </xdr:from>
    <xdr:to>
      <xdr:col>76</xdr:col>
      <xdr:colOff>21589</xdr:colOff>
      <xdr:row>34</xdr:row>
      <xdr:rowOff>79375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flipV="1">
          <a:off x="14793595" y="5643880"/>
          <a:ext cx="1269"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134002</xdr:rowOff>
    </xdr:from>
    <xdr:ext cx="340478" cy="259045"/>
    <xdr:sp macro="" textlink="">
      <xdr:nvSpPr>
        <xdr:cNvPr id="119" name="債務償還可能年数最小値テキスト">
          <a:extLst>
            <a:ext uri="{FF2B5EF4-FFF2-40B4-BE49-F238E27FC236}">
              <a16:creationId xmlns:a16="http://schemas.microsoft.com/office/drawing/2014/main" id="{00000000-0008-0000-0D00-000077000000}"/>
            </a:ext>
          </a:extLst>
        </xdr:cNvPr>
        <xdr:cNvSpPr txBox="1"/>
      </xdr:nvSpPr>
      <xdr:spPr>
        <a:xfrm>
          <a:off x="14846300" y="673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18432</xdr:rowOff>
    </xdr:from>
    <xdr:ext cx="340478" cy="259045"/>
    <xdr:sp macro="" textlink="">
      <xdr:nvSpPr>
        <xdr:cNvPr id="121" name="債務償還可能年数最大値テキスト">
          <a:extLst>
            <a:ext uri="{FF2B5EF4-FFF2-40B4-BE49-F238E27FC236}">
              <a16:creationId xmlns:a16="http://schemas.microsoft.com/office/drawing/2014/main" id="{00000000-0008-0000-0D00-000079000000}"/>
            </a:ext>
          </a:extLst>
        </xdr:cNvPr>
        <xdr:cNvSpPr txBox="1"/>
      </xdr:nvSpPr>
      <xdr:spPr>
        <a:xfrm>
          <a:off x="14846300" y="54191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71755</xdr:rowOff>
    </xdr:from>
    <xdr:to>
      <xdr:col>76</xdr:col>
      <xdr:colOff>111125</xdr:colOff>
      <xdr:row>28</xdr:row>
      <xdr:rowOff>71755</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4706600" y="564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51452</xdr:rowOff>
    </xdr:from>
    <xdr:ext cx="340478" cy="259045"/>
    <xdr:sp macro="" textlink="">
      <xdr:nvSpPr>
        <xdr:cNvPr id="123" name="債務償還可能年数平均値テキスト">
          <a:extLst>
            <a:ext uri="{FF2B5EF4-FFF2-40B4-BE49-F238E27FC236}">
              <a16:creationId xmlns:a16="http://schemas.microsoft.com/office/drawing/2014/main" id="{00000000-0008-0000-0D00-00007B000000}"/>
            </a:ext>
          </a:extLst>
        </xdr:cNvPr>
        <xdr:cNvSpPr txBox="1"/>
      </xdr:nvSpPr>
      <xdr:spPr>
        <a:xfrm>
          <a:off x="14846300" y="64808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24" name="フローチャート: 判断 123">
          <a:extLst>
            <a:ext uri="{FF2B5EF4-FFF2-40B4-BE49-F238E27FC236}">
              <a16:creationId xmlns:a16="http://schemas.microsoft.com/office/drawing/2014/main" id="{00000000-0008-0000-0D00-00007C000000}"/>
            </a:ext>
          </a:extLst>
        </xdr:cNvPr>
        <xdr:cNvSpPr/>
      </xdr:nvSpPr>
      <xdr:spPr>
        <a:xfrm>
          <a:off x="14744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a:extLst>
            <a:ext uri="{FF2B5EF4-FFF2-40B4-BE49-F238E27FC236}">
              <a16:creationId xmlns:a16="http://schemas.microsoft.com/office/drawing/2014/main" id="{00000000-0008-0000-0D00-000082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a:extLst>
            <a:ext uri="{FF2B5EF4-FFF2-40B4-BE49-F238E27FC236}">
              <a16:creationId xmlns:a16="http://schemas.microsoft.com/office/drawing/2014/main" id="{00000000-0008-0000-0D00-000083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東京都港区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253,639
234,117
20.37
184,674,026
174,730,757
9,939,301
91,095,841
1,081,924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E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E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E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E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E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E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E00-00002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58" name="【道路】&#10;一人当たり延長グラフ枠">
          <a:extLst>
            <a:ext uri="{FF2B5EF4-FFF2-40B4-BE49-F238E27FC236}">
              <a16:creationId xmlns:a16="http://schemas.microsoft.com/office/drawing/2014/main" id="{00000000-0008-0000-0E00-00003A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162382</xdr:rowOff>
    </xdr:from>
    <xdr:to>
      <xdr:col>54</xdr:col>
      <xdr:colOff>189865</xdr:colOff>
      <xdr:row>41</xdr:row>
      <xdr:rowOff>9506</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flipV="1">
          <a:off x="10476865" y="5820232"/>
          <a:ext cx="0" cy="121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13333</xdr:rowOff>
    </xdr:from>
    <xdr:ext cx="469744" cy="259045"/>
    <xdr:sp macro="" textlink="">
      <xdr:nvSpPr>
        <xdr:cNvPr id="60" name="【道路】&#10;一人当たり延長最小値テキスト">
          <a:extLst>
            <a:ext uri="{FF2B5EF4-FFF2-40B4-BE49-F238E27FC236}">
              <a16:creationId xmlns:a16="http://schemas.microsoft.com/office/drawing/2014/main" id="{00000000-0008-0000-0E00-00003C000000}"/>
            </a:ext>
          </a:extLst>
        </xdr:cNvPr>
        <xdr:cNvSpPr txBox="1"/>
      </xdr:nvSpPr>
      <xdr:spPr>
        <a:xfrm>
          <a:off x="10515600" y="704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9506</xdr:rowOff>
    </xdr:from>
    <xdr:to>
      <xdr:col>55</xdr:col>
      <xdr:colOff>88900</xdr:colOff>
      <xdr:row>41</xdr:row>
      <xdr:rowOff>9506</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10388600" y="703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109059</xdr:rowOff>
    </xdr:from>
    <xdr:ext cx="534377" cy="259045"/>
    <xdr:sp macro="" textlink="">
      <xdr:nvSpPr>
        <xdr:cNvPr id="62" name="【道路】&#10;一人当たり延長最大値テキスト">
          <a:extLst>
            <a:ext uri="{FF2B5EF4-FFF2-40B4-BE49-F238E27FC236}">
              <a16:creationId xmlns:a16="http://schemas.microsoft.com/office/drawing/2014/main" id="{00000000-0008-0000-0E00-00003E000000}"/>
            </a:ext>
          </a:extLst>
        </xdr:cNvPr>
        <xdr:cNvSpPr txBox="1"/>
      </xdr:nvSpPr>
      <xdr:spPr>
        <a:xfrm>
          <a:off x="10515600" y="559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162382</xdr:rowOff>
    </xdr:from>
    <xdr:to>
      <xdr:col>55</xdr:col>
      <xdr:colOff>88900</xdr:colOff>
      <xdr:row>33</xdr:row>
      <xdr:rowOff>162382</xdr:rowOff>
    </xdr:to>
    <xdr:cxnSp macro="">
      <xdr:nvCxnSpPr>
        <xdr:cNvPr id="63" name="直線コネクタ 62">
          <a:extLst>
            <a:ext uri="{FF2B5EF4-FFF2-40B4-BE49-F238E27FC236}">
              <a16:creationId xmlns:a16="http://schemas.microsoft.com/office/drawing/2014/main" id="{00000000-0008-0000-0E00-00003F000000}"/>
            </a:ext>
          </a:extLst>
        </xdr:cNvPr>
        <xdr:cNvCxnSpPr/>
      </xdr:nvCxnSpPr>
      <xdr:spPr>
        <a:xfrm>
          <a:off x="10388600" y="58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64908</xdr:rowOff>
    </xdr:from>
    <xdr:ext cx="469744" cy="259045"/>
    <xdr:sp macro="" textlink="">
      <xdr:nvSpPr>
        <xdr:cNvPr id="64" name="【道路】&#10;一人当たり延長平均値テキスト">
          <a:extLst>
            <a:ext uri="{FF2B5EF4-FFF2-40B4-BE49-F238E27FC236}">
              <a16:creationId xmlns:a16="http://schemas.microsoft.com/office/drawing/2014/main" id="{00000000-0008-0000-0E00-000040000000}"/>
            </a:ext>
          </a:extLst>
        </xdr:cNvPr>
        <xdr:cNvSpPr txBox="1"/>
      </xdr:nvSpPr>
      <xdr:spPr>
        <a:xfrm>
          <a:off x="10515600" y="6751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42031</xdr:rowOff>
    </xdr:from>
    <xdr:to>
      <xdr:col>55</xdr:col>
      <xdr:colOff>50800</xdr:colOff>
      <xdr:row>40</xdr:row>
      <xdr:rowOff>143631</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426700" y="690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73520</xdr:rowOff>
    </xdr:from>
    <xdr:to>
      <xdr:col>50</xdr:col>
      <xdr:colOff>165100</xdr:colOff>
      <xdr:row>41</xdr:row>
      <xdr:rowOff>3670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9588500" y="69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164046</xdr:rowOff>
    </xdr:from>
    <xdr:to>
      <xdr:col>46</xdr:col>
      <xdr:colOff>38100</xdr:colOff>
      <xdr:row>40</xdr:row>
      <xdr:rowOff>94196</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8699500" y="685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89922</xdr:rowOff>
    </xdr:from>
    <xdr:to>
      <xdr:col>55</xdr:col>
      <xdr:colOff>50800</xdr:colOff>
      <xdr:row>41</xdr:row>
      <xdr:rowOff>20072</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10426700" y="694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20457</xdr:rowOff>
    </xdr:from>
    <xdr:ext cx="469744" cy="259045"/>
    <xdr:sp macro="" textlink="">
      <xdr:nvSpPr>
        <xdr:cNvPr id="74" name="【道路】&#10;一人当たり延長該当値テキスト">
          <a:extLst>
            <a:ext uri="{FF2B5EF4-FFF2-40B4-BE49-F238E27FC236}">
              <a16:creationId xmlns:a16="http://schemas.microsoft.com/office/drawing/2014/main" id="{00000000-0008-0000-0E00-00004A000000}"/>
            </a:ext>
          </a:extLst>
        </xdr:cNvPr>
        <xdr:cNvSpPr txBox="1"/>
      </xdr:nvSpPr>
      <xdr:spPr>
        <a:xfrm>
          <a:off x="10515600" y="687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89065</xdr:rowOff>
    </xdr:from>
    <xdr:to>
      <xdr:col>50</xdr:col>
      <xdr:colOff>165100</xdr:colOff>
      <xdr:row>41</xdr:row>
      <xdr:rowOff>19215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9588500" y="69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139865</xdr:rowOff>
    </xdr:from>
    <xdr:to>
      <xdr:col>55</xdr:col>
      <xdr:colOff>0</xdr:colOff>
      <xdr:row>40</xdr:row>
      <xdr:rowOff>140722</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9639300" y="6997865"/>
          <a:ext cx="8382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20197</xdr:rowOff>
    </xdr:from>
    <xdr:ext cx="469744" cy="259045"/>
    <xdr:sp macro="" textlink="">
      <xdr:nvSpPr>
        <xdr:cNvPr id="77" name="n_1aveValue【道路】&#10;一人当たり延長">
          <a:extLst>
            <a:ext uri="{FF2B5EF4-FFF2-40B4-BE49-F238E27FC236}">
              <a16:creationId xmlns:a16="http://schemas.microsoft.com/office/drawing/2014/main" id="{00000000-0008-0000-0E00-00004D000000}"/>
            </a:ext>
          </a:extLst>
        </xdr:cNvPr>
        <xdr:cNvSpPr txBox="1"/>
      </xdr:nvSpPr>
      <xdr:spPr>
        <a:xfrm>
          <a:off x="9391727" y="670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110723</xdr:rowOff>
    </xdr:from>
    <xdr:ext cx="469744" cy="259045"/>
    <xdr:sp macro="" textlink="">
      <xdr:nvSpPr>
        <xdr:cNvPr id="78" name="n_2aveValue【道路】&#10;一人当たり延長">
          <a:extLst>
            <a:ext uri="{FF2B5EF4-FFF2-40B4-BE49-F238E27FC236}">
              <a16:creationId xmlns:a16="http://schemas.microsoft.com/office/drawing/2014/main" id="{00000000-0008-0000-0E00-00004E000000}"/>
            </a:ext>
          </a:extLst>
        </xdr:cNvPr>
        <xdr:cNvSpPr txBox="1"/>
      </xdr:nvSpPr>
      <xdr:spPr>
        <a:xfrm>
          <a:off x="8515427" y="662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10342</xdr:rowOff>
    </xdr:from>
    <xdr:ext cx="469744" cy="259045"/>
    <xdr:sp macro="" textlink="">
      <xdr:nvSpPr>
        <xdr:cNvPr id="79" name="n_1mainValue【道路】&#10;一人当たり延長">
          <a:extLst>
            <a:ext uri="{FF2B5EF4-FFF2-40B4-BE49-F238E27FC236}">
              <a16:creationId xmlns:a16="http://schemas.microsoft.com/office/drawing/2014/main" id="{00000000-0008-0000-0E00-00004F000000}"/>
            </a:ext>
          </a:extLst>
        </xdr:cNvPr>
        <xdr:cNvSpPr txBox="1"/>
      </xdr:nvSpPr>
      <xdr:spPr>
        <a:xfrm>
          <a:off x="9391727" y="703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05" name="【橋りょう・トンネル】&#10;有形固定資産減価償却率グラフ枠">
          <a:extLst>
            <a:ext uri="{FF2B5EF4-FFF2-40B4-BE49-F238E27FC236}">
              <a16:creationId xmlns:a16="http://schemas.microsoft.com/office/drawing/2014/main" id="{00000000-0008-0000-0E00-00006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65</xdr:row>
      <xdr:rowOff>1633</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4634865" y="9565277"/>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5460</xdr:rowOff>
    </xdr:from>
    <xdr:ext cx="405111" cy="259045"/>
    <xdr:sp macro="" textlink="">
      <xdr:nvSpPr>
        <xdr:cNvPr id="107" name="【橋りょう・トンネル】&#10;有形固定資産減価償却率最小値テキスト">
          <a:extLst>
            <a:ext uri="{FF2B5EF4-FFF2-40B4-BE49-F238E27FC236}">
              <a16:creationId xmlns:a16="http://schemas.microsoft.com/office/drawing/2014/main" id="{00000000-0008-0000-0E00-00006B000000}"/>
            </a:ext>
          </a:extLst>
        </xdr:cNvPr>
        <xdr:cNvSpPr txBox="1"/>
      </xdr:nvSpPr>
      <xdr:spPr>
        <a:xfrm>
          <a:off x="46736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1633</xdr:rowOff>
    </xdr:from>
    <xdr:to>
      <xdr:col>24</xdr:col>
      <xdr:colOff>152400</xdr:colOff>
      <xdr:row>65</xdr:row>
      <xdr:rowOff>1633</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4546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09" name="【橋りょう・トンネル】&#10;有形固定資産減価償却率最大値テキスト">
          <a:extLst>
            <a:ext uri="{FF2B5EF4-FFF2-40B4-BE49-F238E27FC236}">
              <a16:creationId xmlns:a16="http://schemas.microsoft.com/office/drawing/2014/main" id="{00000000-0008-0000-0E00-00006D000000}"/>
            </a:ext>
          </a:extLst>
        </xdr:cNvPr>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89643</xdr:rowOff>
    </xdr:from>
    <xdr:ext cx="405111" cy="259045"/>
    <xdr:sp macro="" textlink="">
      <xdr:nvSpPr>
        <xdr:cNvPr id="111" name="【橋りょう・トンネル】&#10;有形固定資産減価償却率平均値テキスト">
          <a:extLst>
            <a:ext uri="{FF2B5EF4-FFF2-40B4-BE49-F238E27FC236}">
              <a16:creationId xmlns:a16="http://schemas.microsoft.com/office/drawing/2014/main" id="{00000000-0008-0000-0E00-00006F000000}"/>
            </a:ext>
          </a:extLst>
        </xdr:cNvPr>
        <xdr:cNvSpPr txBox="1"/>
      </xdr:nvSpPr>
      <xdr:spPr>
        <a:xfrm>
          <a:off x="4673600" y="1020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66766</xdr:rowOff>
    </xdr:from>
    <xdr:to>
      <xdr:col>24</xdr:col>
      <xdr:colOff>114300</xdr:colOff>
      <xdr:row>60</xdr:row>
      <xdr:rowOff>168366</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4584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122283</xdr:rowOff>
    </xdr:from>
    <xdr:to>
      <xdr:col>20</xdr:col>
      <xdr:colOff>38100</xdr:colOff>
      <xdr:row>61</xdr:row>
      <xdr:rowOff>52433</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3746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120650</xdr:rowOff>
    </xdr:from>
    <xdr:to>
      <xdr:col>15</xdr:col>
      <xdr:colOff>101600</xdr:colOff>
      <xdr:row>62</xdr:row>
      <xdr:rowOff>50800</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2857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20" name="楕円 119">
          <a:extLst>
            <a:ext uri="{FF2B5EF4-FFF2-40B4-BE49-F238E27FC236}">
              <a16:creationId xmlns:a16="http://schemas.microsoft.com/office/drawing/2014/main" id="{00000000-0008-0000-0E00-000078000000}"/>
            </a:ext>
          </a:extLst>
        </xdr:cNvPr>
        <xdr:cNvSpPr/>
      </xdr:nvSpPr>
      <xdr:spPr>
        <a:xfrm>
          <a:off x="45847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103976</xdr:rowOff>
    </xdr:from>
    <xdr:ext cx="405111" cy="259045"/>
    <xdr:sp macro="" textlink="">
      <xdr:nvSpPr>
        <xdr:cNvPr id="121" name="【橋りょう・トンネル】&#10;有形固定資産減価償却率該当値テキスト">
          <a:extLst>
            <a:ext uri="{FF2B5EF4-FFF2-40B4-BE49-F238E27FC236}">
              <a16:creationId xmlns:a16="http://schemas.microsoft.com/office/drawing/2014/main" id="{00000000-0008-0000-0E00-000079000000}"/>
            </a:ext>
          </a:extLst>
        </xdr:cNvPr>
        <xdr:cNvSpPr txBox="1"/>
      </xdr:nvSpPr>
      <xdr:spPr>
        <a:xfrm>
          <a:off x="4673600"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xdr:rowOff>
    </xdr:from>
    <xdr:to>
      <xdr:col>20</xdr:col>
      <xdr:colOff>38100</xdr:colOff>
      <xdr:row>61</xdr:row>
      <xdr:rowOff>107950</xdr:rowOff>
    </xdr:to>
    <xdr:sp macro="" textlink="">
      <xdr:nvSpPr>
        <xdr:cNvPr id="122" name="楕円 121">
          <a:extLst>
            <a:ext uri="{FF2B5EF4-FFF2-40B4-BE49-F238E27FC236}">
              <a16:creationId xmlns:a16="http://schemas.microsoft.com/office/drawing/2014/main" id="{00000000-0008-0000-0E00-00007A000000}"/>
            </a:ext>
          </a:extLst>
        </xdr:cNvPr>
        <xdr:cNvSpPr/>
      </xdr:nvSpPr>
      <xdr:spPr>
        <a:xfrm>
          <a:off x="3746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4899</xdr:rowOff>
    </xdr:from>
    <xdr:to>
      <xdr:col>24</xdr:col>
      <xdr:colOff>63500</xdr:colOff>
      <xdr:row>61</xdr:row>
      <xdr:rowOff>57150</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flipV="1">
          <a:off x="3797300" y="1046334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68960</xdr:rowOff>
    </xdr:from>
    <xdr:ext cx="405111" cy="259045"/>
    <xdr:sp macro="" textlink="">
      <xdr:nvSpPr>
        <xdr:cNvPr id="124" name="n_1aveValue【橋りょう・トンネル】&#10;有形固定資産減価償却率">
          <a:extLst>
            <a:ext uri="{FF2B5EF4-FFF2-40B4-BE49-F238E27FC236}">
              <a16:creationId xmlns:a16="http://schemas.microsoft.com/office/drawing/2014/main" id="{00000000-0008-0000-0E00-00007C000000}"/>
            </a:ext>
          </a:extLst>
        </xdr:cNvPr>
        <xdr:cNvSpPr txBox="1"/>
      </xdr:nvSpPr>
      <xdr:spPr>
        <a:xfrm>
          <a:off x="3582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67327</xdr:rowOff>
    </xdr:from>
    <xdr:ext cx="405111" cy="259045"/>
    <xdr:sp macro="" textlink="">
      <xdr:nvSpPr>
        <xdr:cNvPr id="125" name="n_2aveValue【橋りょう・トンネル】&#10;有形固定資産減価償却率">
          <a:extLst>
            <a:ext uri="{FF2B5EF4-FFF2-40B4-BE49-F238E27FC236}">
              <a16:creationId xmlns:a16="http://schemas.microsoft.com/office/drawing/2014/main" id="{00000000-0008-0000-0E00-00007D000000}"/>
            </a:ext>
          </a:extLst>
        </xdr:cNvPr>
        <xdr:cNvSpPr txBox="1"/>
      </xdr:nvSpPr>
      <xdr:spPr>
        <a:xfrm>
          <a:off x="27057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99077</xdr:rowOff>
    </xdr:from>
    <xdr:ext cx="405111" cy="259045"/>
    <xdr:sp macro="" textlink="">
      <xdr:nvSpPr>
        <xdr:cNvPr id="126" name="n_1mainValue【橋りょう・トンネル】&#10;有形固定資産減価償却率">
          <a:extLst>
            <a:ext uri="{FF2B5EF4-FFF2-40B4-BE49-F238E27FC236}">
              <a16:creationId xmlns:a16="http://schemas.microsoft.com/office/drawing/2014/main" id="{00000000-0008-0000-0E00-00007E000000}"/>
            </a:ext>
          </a:extLst>
        </xdr:cNvPr>
        <xdr:cNvSpPr txBox="1"/>
      </xdr:nvSpPr>
      <xdr:spPr>
        <a:xfrm>
          <a:off x="3582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49" name="【橋りょう・トンネル】&#10;一人当たり有形固定資産（償却資産）額グラフ枠">
          <a:extLst>
            <a:ext uri="{FF2B5EF4-FFF2-40B4-BE49-F238E27FC236}">
              <a16:creationId xmlns:a16="http://schemas.microsoft.com/office/drawing/2014/main" id="{00000000-0008-0000-0E00-00009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166192</xdr:rowOff>
    </xdr:from>
    <xdr:to>
      <xdr:col>54</xdr:col>
      <xdr:colOff>189865</xdr:colOff>
      <xdr:row>64</xdr:row>
      <xdr:rowOff>58636</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flipV="1">
          <a:off x="10476865" y="9595942"/>
          <a:ext cx="0" cy="143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62463</xdr:rowOff>
    </xdr:from>
    <xdr:ext cx="469744" cy="259045"/>
    <xdr:sp macro="" textlink="">
      <xdr:nvSpPr>
        <xdr:cNvPr id="151" name="【橋りょう・トンネル】&#10;一人当たり有形固定資産（償却資産）額最小値テキスト">
          <a:extLst>
            <a:ext uri="{FF2B5EF4-FFF2-40B4-BE49-F238E27FC236}">
              <a16:creationId xmlns:a16="http://schemas.microsoft.com/office/drawing/2014/main" id="{00000000-0008-0000-0E00-000097000000}"/>
            </a:ext>
          </a:extLst>
        </xdr:cNvPr>
        <xdr:cNvSpPr txBox="1"/>
      </xdr:nvSpPr>
      <xdr:spPr>
        <a:xfrm>
          <a:off x="10515600" y="110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58636</xdr:rowOff>
    </xdr:from>
    <xdr:to>
      <xdr:col>55</xdr:col>
      <xdr:colOff>88900</xdr:colOff>
      <xdr:row>64</xdr:row>
      <xdr:rowOff>58636</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10388600" y="1103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112869</xdr:rowOff>
    </xdr:from>
    <xdr:ext cx="599010" cy="259045"/>
    <xdr:sp macro="" textlink="">
      <xdr:nvSpPr>
        <xdr:cNvPr id="153" name="【橋りょう・トンネル】&#10;一人当たり有形固定資産（償却資産）額最大値テキスト">
          <a:extLst>
            <a:ext uri="{FF2B5EF4-FFF2-40B4-BE49-F238E27FC236}">
              <a16:creationId xmlns:a16="http://schemas.microsoft.com/office/drawing/2014/main" id="{00000000-0008-0000-0E00-000099000000}"/>
            </a:ext>
          </a:extLst>
        </xdr:cNvPr>
        <xdr:cNvSpPr txBox="1"/>
      </xdr:nvSpPr>
      <xdr:spPr>
        <a:xfrm>
          <a:off x="10515600" y="937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166192</xdr:rowOff>
    </xdr:from>
    <xdr:to>
      <xdr:col>55</xdr:col>
      <xdr:colOff>88900</xdr:colOff>
      <xdr:row>55</xdr:row>
      <xdr:rowOff>166192</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10388600" y="959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59765</xdr:rowOff>
    </xdr:from>
    <xdr:ext cx="534377" cy="259045"/>
    <xdr:sp macro="" textlink="">
      <xdr:nvSpPr>
        <xdr:cNvPr id="155" name="【橋りょう・トンネル】&#10;一人当たり有形固定資産（償却資産）額平均値テキスト">
          <a:extLst>
            <a:ext uri="{FF2B5EF4-FFF2-40B4-BE49-F238E27FC236}">
              <a16:creationId xmlns:a16="http://schemas.microsoft.com/office/drawing/2014/main" id="{00000000-0008-0000-0E00-00009B000000}"/>
            </a:ext>
          </a:extLst>
        </xdr:cNvPr>
        <xdr:cNvSpPr txBox="1"/>
      </xdr:nvSpPr>
      <xdr:spPr>
        <a:xfrm>
          <a:off x="10515600" y="10689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81338</xdr:rowOff>
    </xdr:from>
    <xdr:to>
      <xdr:col>55</xdr:col>
      <xdr:colOff>50800</xdr:colOff>
      <xdr:row>63</xdr:row>
      <xdr:rowOff>11488</xdr:rowOff>
    </xdr:to>
    <xdr:sp macro="" textlink="">
      <xdr:nvSpPr>
        <xdr:cNvPr id="156" name="フローチャート: 判断 155">
          <a:extLst>
            <a:ext uri="{FF2B5EF4-FFF2-40B4-BE49-F238E27FC236}">
              <a16:creationId xmlns:a16="http://schemas.microsoft.com/office/drawing/2014/main" id="{00000000-0008-0000-0E00-00009C000000}"/>
            </a:ext>
          </a:extLst>
        </xdr:cNvPr>
        <xdr:cNvSpPr/>
      </xdr:nvSpPr>
      <xdr:spPr>
        <a:xfrm>
          <a:off x="10426700" y="1071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27602</xdr:rowOff>
    </xdr:from>
    <xdr:to>
      <xdr:col>50</xdr:col>
      <xdr:colOff>165100</xdr:colOff>
      <xdr:row>62</xdr:row>
      <xdr:rowOff>129202</xdr:rowOff>
    </xdr:to>
    <xdr:sp macro="" textlink="">
      <xdr:nvSpPr>
        <xdr:cNvPr id="157" name="フローチャート: 判断 156">
          <a:extLst>
            <a:ext uri="{FF2B5EF4-FFF2-40B4-BE49-F238E27FC236}">
              <a16:creationId xmlns:a16="http://schemas.microsoft.com/office/drawing/2014/main" id="{00000000-0008-0000-0E00-00009D000000}"/>
            </a:ext>
          </a:extLst>
        </xdr:cNvPr>
        <xdr:cNvSpPr/>
      </xdr:nvSpPr>
      <xdr:spPr>
        <a:xfrm>
          <a:off x="9588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26406</xdr:rowOff>
    </xdr:from>
    <xdr:to>
      <xdr:col>46</xdr:col>
      <xdr:colOff>38100</xdr:colOff>
      <xdr:row>62</xdr:row>
      <xdr:rowOff>128006</xdr:rowOff>
    </xdr:to>
    <xdr:sp macro="" textlink="">
      <xdr:nvSpPr>
        <xdr:cNvPr id="158" name="フローチャート: 判断 157">
          <a:extLst>
            <a:ext uri="{FF2B5EF4-FFF2-40B4-BE49-F238E27FC236}">
              <a16:creationId xmlns:a16="http://schemas.microsoft.com/office/drawing/2014/main" id="{00000000-0008-0000-0E00-00009E000000}"/>
            </a:ext>
          </a:extLst>
        </xdr:cNvPr>
        <xdr:cNvSpPr/>
      </xdr:nvSpPr>
      <xdr:spPr>
        <a:xfrm>
          <a:off x="8699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18230</xdr:rowOff>
    </xdr:from>
    <xdr:to>
      <xdr:col>55</xdr:col>
      <xdr:colOff>50800</xdr:colOff>
      <xdr:row>61</xdr:row>
      <xdr:rowOff>119830</xdr:rowOff>
    </xdr:to>
    <xdr:sp macro="" textlink="">
      <xdr:nvSpPr>
        <xdr:cNvPr id="164" name="楕円 163">
          <a:extLst>
            <a:ext uri="{FF2B5EF4-FFF2-40B4-BE49-F238E27FC236}">
              <a16:creationId xmlns:a16="http://schemas.microsoft.com/office/drawing/2014/main" id="{00000000-0008-0000-0E00-0000A4000000}"/>
            </a:ext>
          </a:extLst>
        </xdr:cNvPr>
        <xdr:cNvSpPr/>
      </xdr:nvSpPr>
      <xdr:spPr>
        <a:xfrm>
          <a:off x="10426700" y="104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41107</xdr:rowOff>
    </xdr:from>
    <xdr:ext cx="534377" cy="259045"/>
    <xdr:sp macro="" textlink="">
      <xdr:nvSpPr>
        <xdr:cNvPr id="165" name="【橋りょう・トンネル】&#10;一人当たり有形固定資産（償却資産）額該当値テキスト">
          <a:extLst>
            <a:ext uri="{FF2B5EF4-FFF2-40B4-BE49-F238E27FC236}">
              <a16:creationId xmlns:a16="http://schemas.microsoft.com/office/drawing/2014/main" id="{00000000-0008-0000-0E00-0000A5000000}"/>
            </a:ext>
          </a:extLst>
        </xdr:cNvPr>
        <xdr:cNvSpPr txBox="1"/>
      </xdr:nvSpPr>
      <xdr:spPr>
        <a:xfrm>
          <a:off x="10515600" y="1032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9024</xdr:rowOff>
    </xdr:from>
    <xdr:to>
      <xdr:col>50</xdr:col>
      <xdr:colOff>165100</xdr:colOff>
      <xdr:row>61</xdr:row>
      <xdr:rowOff>110624</xdr:rowOff>
    </xdr:to>
    <xdr:sp macro="" textlink="">
      <xdr:nvSpPr>
        <xdr:cNvPr id="166" name="楕円 165">
          <a:extLst>
            <a:ext uri="{FF2B5EF4-FFF2-40B4-BE49-F238E27FC236}">
              <a16:creationId xmlns:a16="http://schemas.microsoft.com/office/drawing/2014/main" id="{00000000-0008-0000-0E00-0000A6000000}"/>
            </a:ext>
          </a:extLst>
        </xdr:cNvPr>
        <xdr:cNvSpPr/>
      </xdr:nvSpPr>
      <xdr:spPr>
        <a:xfrm>
          <a:off x="9588500" y="1046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59824</xdr:rowOff>
    </xdr:from>
    <xdr:to>
      <xdr:col>55</xdr:col>
      <xdr:colOff>0</xdr:colOff>
      <xdr:row>61</xdr:row>
      <xdr:rowOff>69030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9639300" y="10518274"/>
          <a:ext cx="838200" cy="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120329</xdr:rowOff>
    </xdr:from>
    <xdr:ext cx="534377" cy="259045"/>
    <xdr:sp macro="" textlink="">
      <xdr:nvSpPr>
        <xdr:cNvPr id="168" name="n_1aveValue【橋りょう・トンネル】&#10;一人当たり有形固定資産（償却資産）額">
          <a:extLst>
            <a:ext uri="{FF2B5EF4-FFF2-40B4-BE49-F238E27FC236}">
              <a16:creationId xmlns:a16="http://schemas.microsoft.com/office/drawing/2014/main" id="{00000000-0008-0000-0E00-0000A8000000}"/>
            </a:ext>
          </a:extLst>
        </xdr:cNvPr>
        <xdr:cNvSpPr txBox="1"/>
      </xdr:nvSpPr>
      <xdr:spPr>
        <a:xfrm>
          <a:off x="9359411" y="1075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144533</xdr:rowOff>
    </xdr:from>
    <xdr:ext cx="534377" cy="259045"/>
    <xdr:sp macro="" textlink="">
      <xdr:nvSpPr>
        <xdr:cNvPr id="169" name="n_2aveValue【橋りょう・トンネル】&#10;一人当たり有形固定資産（償却資産）額">
          <a:extLst>
            <a:ext uri="{FF2B5EF4-FFF2-40B4-BE49-F238E27FC236}">
              <a16:creationId xmlns:a16="http://schemas.microsoft.com/office/drawing/2014/main" id="{00000000-0008-0000-0E00-0000A9000000}"/>
            </a:ext>
          </a:extLst>
        </xdr:cNvPr>
        <xdr:cNvSpPr txBox="1"/>
      </xdr:nvSpPr>
      <xdr:spPr>
        <a:xfrm>
          <a:off x="8483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59</xdr:row>
      <xdr:rowOff>127151</xdr:rowOff>
    </xdr:from>
    <xdr:ext cx="534377" cy="259045"/>
    <xdr:sp macro="" textlink="">
      <xdr:nvSpPr>
        <xdr:cNvPr id="170" name="n_1mainValue【橋りょう・トンネル】&#10;一人当たり有形固定資産（償却資産）額">
          <a:extLst>
            <a:ext uri="{FF2B5EF4-FFF2-40B4-BE49-F238E27FC236}">
              <a16:creationId xmlns:a16="http://schemas.microsoft.com/office/drawing/2014/main" id="{00000000-0008-0000-0E00-0000AA000000}"/>
            </a:ext>
          </a:extLst>
        </xdr:cNvPr>
        <xdr:cNvSpPr txBox="1"/>
      </xdr:nvSpPr>
      <xdr:spPr>
        <a:xfrm>
          <a:off x="9359411" y="1024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72" name="正方形/長方形 171">
          <a:extLst>
            <a:ext uri="{FF2B5EF4-FFF2-40B4-BE49-F238E27FC236}">
              <a16:creationId xmlns:a16="http://schemas.microsoft.com/office/drawing/2014/main" id="{00000000-0008-0000-0E00-0000A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73" name="正方形/長方形 172">
          <a:extLst>
            <a:ext uri="{FF2B5EF4-FFF2-40B4-BE49-F238E27FC236}">
              <a16:creationId xmlns:a16="http://schemas.microsoft.com/office/drawing/2014/main" id="{00000000-0008-0000-0E00-0000A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4" name="正方形/長方形 173">
          <a:extLst>
            <a:ext uri="{FF2B5EF4-FFF2-40B4-BE49-F238E27FC236}">
              <a16:creationId xmlns:a16="http://schemas.microsoft.com/office/drawing/2014/main" id="{00000000-0008-0000-0E00-0000A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5" name="正方形/長方形 174">
          <a:extLst>
            <a:ext uri="{FF2B5EF4-FFF2-40B4-BE49-F238E27FC236}">
              <a16:creationId xmlns:a16="http://schemas.microsoft.com/office/drawing/2014/main" id="{00000000-0008-0000-0E00-0000A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6" name="正方形/長方形 175">
          <a:extLst>
            <a:ext uri="{FF2B5EF4-FFF2-40B4-BE49-F238E27FC236}">
              <a16:creationId xmlns:a16="http://schemas.microsoft.com/office/drawing/2014/main" id="{00000000-0008-0000-0E00-0000B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7" name="正方形/長方形 176">
          <a:extLst>
            <a:ext uri="{FF2B5EF4-FFF2-40B4-BE49-F238E27FC236}">
              <a16:creationId xmlns:a16="http://schemas.microsoft.com/office/drawing/2014/main" id="{00000000-0008-0000-0E00-0000B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8" name="正方形/長方形 177">
          <a:extLst>
            <a:ext uri="{FF2B5EF4-FFF2-40B4-BE49-F238E27FC236}">
              <a16:creationId xmlns:a16="http://schemas.microsoft.com/office/drawing/2014/main" id="{00000000-0008-0000-0E00-0000B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6" name="【公営住宅】&#10;有形固定資産減価償却率グラフ枠">
          <a:extLst>
            <a:ext uri="{FF2B5EF4-FFF2-40B4-BE49-F238E27FC236}">
              <a16:creationId xmlns:a16="http://schemas.microsoft.com/office/drawing/2014/main" id="{00000000-0008-0000-0E00-0000C4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41366</xdr:rowOff>
    </xdr:from>
    <xdr:to>
      <xdr:col>24</xdr:col>
      <xdr:colOff>62865</xdr:colOff>
      <xdr:row>87</xdr:row>
      <xdr:rowOff>33201</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flipV="1">
          <a:off x="4634865" y="13414466"/>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37028</xdr:rowOff>
    </xdr:from>
    <xdr:ext cx="405111" cy="259045"/>
    <xdr:sp macro="" textlink="">
      <xdr:nvSpPr>
        <xdr:cNvPr id="198" name="【公営住宅】&#10;有形固定資産減価償却率最小値テキスト">
          <a:extLst>
            <a:ext uri="{FF2B5EF4-FFF2-40B4-BE49-F238E27FC236}">
              <a16:creationId xmlns:a16="http://schemas.microsoft.com/office/drawing/2014/main" id="{00000000-0008-0000-0E00-0000C6000000}"/>
            </a:ext>
          </a:extLst>
        </xdr:cNvPr>
        <xdr:cNvSpPr txBox="1"/>
      </xdr:nvSpPr>
      <xdr:spPr>
        <a:xfrm>
          <a:off x="4673600" y="14953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33201</xdr:rowOff>
    </xdr:from>
    <xdr:to>
      <xdr:col>24</xdr:col>
      <xdr:colOff>152400</xdr:colOff>
      <xdr:row>87</xdr:row>
      <xdr:rowOff>33201</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4546600" y="1494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159493</xdr:rowOff>
    </xdr:from>
    <xdr:ext cx="405111" cy="259045"/>
    <xdr:sp macro="" textlink="">
      <xdr:nvSpPr>
        <xdr:cNvPr id="200" name="【公営住宅】&#10;有形固定資産減価償却率最大値テキスト">
          <a:extLst>
            <a:ext uri="{FF2B5EF4-FFF2-40B4-BE49-F238E27FC236}">
              <a16:creationId xmlns:a16="http://schemas.microsoft.com/office/drawing/2014/main" id="{00000000-0008-0000-0E00-0000C8000000}"/>
            </a:ext>
          </a:extLst>
        </xdr:cNvPr>
        <xdr:cNvSpPr txBox="1"/>
      </xdr:nvSpPr>
      <xdr:spPr>
        <a:xfrm>
          <a:off x="4673600" y="1318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41366</xdr:rowOff>
    </xdr:from>
    <xdr:to>
      <xdr:col>24</xdr:col>
      <xdr:colOff>152400</xdr:colOff>
      <xdr:row>78</xdr:row>
      <xdr:rowOff>41366</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4546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96719</xdr:rowOff>
    </xdr:from>
    <xdr:ext cx="405111" cy="259045"/>
    <xdr:sp macro="" textlink="">
      <xdr:nvSpPr>
        <xdr:cNvPr id="202" name="【公営住宅】&#10;有形固定資産減価償却率平均値テキスト">
          <a:extLst>
            <a:ext uri="{FF2B5EF4-FFF2-40B4-BE49-F238E27FC236}">
              <a16:creationId xmlns:a16="http://schemas.microsoft.com/office/drawing/2014/main" id="{00000000-0008-0000-0E00-0000CA000000}"/>
            </a:ext>
          </a:extLst>
        </xdr:cNvPr>
        <xdr:cNvSpPr txBox="1"/>
      </xdr:nvSpPr>
      <xdr:spPr>
        <a:xfrm>
          <a:off x="4673600" y="14155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73842</xdr:rowOff>
    </xdr:from>
    <xdr:to>
      <xdr:col>24</xdr:col>
      <xdr:colOff>114300</xdr:colOff>
      <xdr:row>84</xdr:row>
      <xdr:rowOff>3992</xdr:rowOff>
    </xdr:to>
    <xdr:sp macro="" textlink="">
      <xdr:nvSpPr>
        <xdr:cNvPr id="203" name="フローチャート: 判断 202">
          <a:extLst>
            <a:ext uri="{FF2B5EF4-FFF2-40B4-BE49-F238E27FC236}">
              <a16:creationId xmlns:a16="http://schemas.microsoft.com/office/drawing/2014/main" id="{00000000-0008-0000-0E00-0000CB000000}"/>
            </a:ext>
          </a:extLst>
        </xdr:cNvPr>
        <xdr:cNvSpPr/>
      </xdr:nvSpPr>
      <xdr:spPr>
        <a:xfrm>
          <a:off x="4584700" y="1430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103232</xdr:rowOff>
    </xdr:from>
    <xdr:to>
      <xdr:col>20</xdr:col>
      <xdr:colOff>38100</xdr:colOff>
      <xdr:row>84</xdr:row>
      <xdr:rowOff>33382</xdr:rowOff>
    </xdr:to>
    <xdr:sp macro="" textlink="">
      <xdr:nvSpPr>
        <xdr:cNvPr id="204" name="フローチャート: 判断 203">
          <a:extLst>
            <a:ext uri="{FF2B5EF4-FFF2-40B4-BE49-F238E27FC236}">
              <a16:creationId xmlns:a16="http://schemas.microsoft.com/office/drawing/2014/main" id="{00000000-0008-0000-0E00-0000CC000000}"/>
            </a:ext>
          </a:extLst>
        </xdr:cNvPr>
        <xdr:cNvSpPr/>
      </xdr:nvSpPr>
      <xdr:spPr>
        <a:xfrm>
          <a:off x="3746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31387</xdr:rowOff>
    </xdr:from>
    <xdr:to>
      <xdr:col>15</xdr:col>
      <xdr:colOff>101600</xdr:colOff>
      <xdr:row>83</xdr:row>
      <xdr:rowOff>132987</xdr:rowOff>
    </xdr:to>
    <xdr:sp macro="" textlink="">
      <xdr:nvSpPr>
        <xdr:cNvPr id="205" name="フローチャート: 判断 204">
          <a:extLst>
            <a:ext uri="{FF2B5EF4-FFF2-40B4-BE49-F238E27FC236}">
              <a16:creationId xmlns:a16="http://schemas.microsoft.com/office/drawing/2014/main" id="{00000000-0008-0000-0E00-0000CD000000}"/>
            </a:ext>
          </a:extLst>
        </xdr:cNvPr>
        <xdr:cNvSpPr/>
      </xdr:nvSpPr>
      <xdr:spPr>
        <a:xfrm>
          <a:off x="2857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93436</xdr:rowOff>
    </xdr:from>
    <xdr:to>
      <xdr:col>24</xdr:col>
      <xdr:colOff>114300</xdr:colOff>
      <xdr:row>86</xdr:row>
      <xdr:rowOff>23586</xdr:rowOff>
    </xdr:to>
    <xdr:sp macro="" textlink="">
      <xdr:nvSpPr>
        <xdr:cNvPr id="211" name="楕円 210">
          <a:extLst>
            <a:ext uri="{FF2B5EF4-FFF2-40B4-BE49-F238E27FC236}">
              <a16:creationId xmlns:a16="http://schemas.microsoft.com/office/drawing/2014/main" id="{00000000-0008-0000-0E00-0000D3000000}"/>
            </a:ext>
          </a:extLst>
        </xdr:cNvPr>
        <xdr:cNvSpPr/>
      </xdr:nvSpPr>
      <xdr:spPr>
        <a:xfrm>
          <a:off x="4584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71863</xdr:rowOff>
    </xdr:from>
    <xdr:ext cx="405111" cy="259045"/>
    <xdr:sp macro="" textlink="">
      <xdr:nvSpPr>
        <xdr:cNvPr id="212" name="【公営住宅】&#10;有形固定資産減価償却率該当値テキスト">
          <a:extLst>
            <a:ext uri="{FF2B5EF4-FFF2-40B4-BE49-F238E27FC236}">
              <a16:creationId xmlns:a16="http://schemas.microsoft.com/office/drawing/2014/main" id="{00000000-0008-0000-0E00-0000D4000000}"/>
            </a:ext>
          </a:extLst>
        </xdr:cNvPr>
        <xdr:cNvSpPr txBox="1"/>
      </xdr:nvSpPr>
      <xdr:spPr>
        <a:xfrm>
          <a:off x="4673600"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64044</xdr:rowOff>
    </xdr:from>
    <xdr:to>
      <xdr:col>20</xdr:col>
      <xdr:colOff>38100</xdr:colOff>
      <xdr:row>85</xdr:row>
      <xdr:rowOff>165644</xdr:rowOff>
    </xdr:to>
    <xdr:sp macro="" textlink="">
      <xdr:nvSpPr>
        <xdr:cNvPr id="213" name="楕円 212">
          <a:extLst>
            <a:ext uri="{FF2B5EF4-FFF2-40B4-BE49-F238E27FC236}">
              <a16:creationId xmlns:a16="http://schemas.microsoft.com/office/drawing/2014/main" id="{00000000-0008-0000-0E00-0000D5000000}"/>
            </a:ext>
          </a:extLst>
        </xdr:cNvPr>
        <xdr:cNvSpPr/>
      </xdr:nvSpPr>
      <xdr:spPr>
        <a:xfrm>
          <a:off x="3746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114844</xdr:rowOff>
    </xdr:from>
    <xdr:to>
      <xdr:col>24</xdr:col>
      <xdr:colOff>63500</xdr:colOff>
      <xdr:row>85</xdr:row>
      <xdr:rowOff>144236</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3797300" y="1468809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49909</xdr:rowOff>
    </xdr:from>
    <xdr:ext cx="405111" cy="259045"/>
    <xdr:sp macro="" textlink="">
      <xdr:nvSpPr>
        <xdr:cNvPr id="215" name="n_1aveValue【公営住宅】&#10;有形固定資産減価償却率">
          <a:extLst>
            <a:ext uri="{FF2B5EF4-FFF2-40B4-BE49-F238E27FC236}">
              <a16:creationId xmlns:a16="http://schemas.microsoft.com/office/drawing/2014/main" id="{00000000-0008-0000-0E00-0000D7000000}"/>
            </a:ext>
          </a:extLst>
        </xdr:cNvPr>
        <xdr:cNvSpPr txBox="1"/>
      </xdr:nvSpPr>
      <xdr:spPr>
        <a:xfrm>
          <a:off x="3582044" y="1410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149514</xdr:rowOff>
    </xdr:from>
    <xdr:ext cx="405111" cy="259045"/>
    <xdr:sp macro="" textlink="">
      <xdr:nvSpPr>
        <xdr:cNvPr id="216" name="n_2aveValue【公営住宅】&#10;有形固定資産減価償却率">
          <a:extLst>
            <a:ext uri="{FF2B5EF4-FFF2-40B4-BE49-F238E27FC236}">
              <a16:creationId xmlns:a16="http://schemas.microsoft.com/office/drawing/2014/main" id="{00000000-0008-0000-0E00-0000D8000000}"/>
            </a:ext>
          </a:extLst>
        </xdr:cNvPr>
        <xdr:cNvSpPr txBox="1"/>
      </xdr:nvSpPr>
      <xdr:spPr>
        <a:xfrm>
          <a:off x="2705744" y="1403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156771</xdr:rowOff>
    </xdr:from>
    <xdr:ext cx="405111" cy="259045"/>
    <xdr:sp macro="" textlink="">
      <xdr:nvSpPr>
        <xdr:cNvPr id="217" name="n_1mainValue【公営住宅】&#10;有形固定資産減価償却率">
          <a:extLst>
            <a:ext uri="{FF2B5EF4-FFF2-40B4-BE49-F238E27FC236}">
              <a16:creationId xmlns:a16="http://schemas.microsoft.com/office/drawing/2014/main" id="{00000000-0008-0000-0E00-0000D9000000}"/>
            </a:ext>
          </a:extLst>
        </xdr:cNvPr>
        <xdr:cNvSpPr txBox="1"/>
      </xdr:nvSpPr>
      <xdr:spPr>
        <a:xfrm>
          <a:off x="3582044"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a:extLst>
            <a:ext uri="{FF2B5EF4-FFF2-40B4-BE49-F238E27FC236}">
              <a16:creationId xmlns:a16="http://schemas.microsoft.com/office/drawing/2014/main" id="{00000000-0008-0000-0E00-0000DA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a:extLst>
            <a:ext uri="{FF2B5EF4-FFF2-40B4-BE49-F238E27FC236}">
              <a16:creationId xmlns:a16="http://schemas.microsoft.com/office/drawing/2014/main" id="{00000000-0008-0000-0E00-0000DB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a:extLst>
            <a:ext uri="{FF2B5EF4-FFF2-40B4-BE49-F238E27FC236}">
              <a16:creationId xmlns:a16="http://schemas.microsoft.com/office/drawing/2014/main" id="{00000000-0008-0000-0E00-0000DC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a:extLst>
            <a:ext uri="{FF2B5EF4-FFF2-40B4-BE49-F238E27FC236}">
              <a16:creationId xmlns:a16="http://schemas.microsoft.com/office/drawing/2014/main" id="{00000000-0008-0000-0E00-0000DD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a:extLst>
            <a:ext uri="{FF2B5EF4-FFF2-40B4-BE49-F238E27FC236}">
              <a16:creationId xmlns:a16="http://schemas.microsoft.com/office/drawing/2014/main" id="{00000000-0008-0000-0E00-0000DE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E00-0000DF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E00-0000E0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公営住宅】&#10;一人当たり面積グラフ枠">
          <a:extLst>
            <a:ext uri="{FF2B5EF4-FFF2-40B4-BE49-F238E27FC236}">
              <a16:creationId xmlns:a16="http://schemas.microsoft.com/office/drawing/2014/main" id="{00000000-0008-0000-0E00-0000F2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70757</xdr:rowOff>
    </xdr:from>
    <xdr:to>
      <xdr:col>54</xdr:col>
      <xdr:colOff>189865</xdr:colOff>
      <xdr:row>86</xdr:row>
      <xdr:rowOff>157299</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flipV="1">
          <a:off x="10476865" y="1344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244" name="【公営住宅】&#10;一人当たり面積最小値テキスト">
          <a:extLst>
            <a:ext uri="{FF2B5EF4-FFF2-40B4-BE49-F238E27FC236}">
              <a16:creationId xmlns:a16="http://schemas.microsoft.com/office/drawing/2014/main" id="{00000000-0008-0000-0E00-0000F4000000}"/>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17434</xdr:rowOff>
    </xdr:from>
    <xdr:ext cx="469744" cy="259045"/>
    <xdr:sp macro="" textlink="">
      <xdr:nvSpPr>
        <xdr:cNvPr id="246" name="【公営住宅】&#10;一人当たり面積最大値テキスト">
          <a:extLst>
            <a:ext uri="{FF2B5EF4-FFF2-40B4-BE49-F238E27FC236}">
              <a16:creationId xmlns:a16="http://schemas.microsoft.com/office/drawing/2014/main" id="{00000000-0008-0000-0E00-0000F6000000}"/>
            </a:ext>
          </a:extLst>
        </xdr:cNvPr>
        <xdr:cNvSpPr txBox="1"/>
      </xdr:nvSpPr>
      <xdr:spPr>
        <a:xfrm>
          <a:off x="10515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70757</xdr:rowOff>
    </xdr:from>
    <xdr:to>
      <xdr:col>55</xdr:col>
      <xdr:colOff>88900</xdr:colOff>
      <xdr:row>78</xdr:row>
      <xdr:rowOff>70757</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10388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106153</xdr:rowOff>
    </xdr:from>
    <xdr:ext cx="469744" cy="259045"/>
    <xdr:sp macro="" textlink="">
      <xdr:nvSpPr>
        <xdr:cNvPr id="248" name="【公営住宅】&#10;一人当たり面積平均値テキスト">
          <a:extLst>
            <a:ext uri="{FF2B5EF4-FFF2-40B4-BE49-F238E27FC236}">
              <a16:creationId xmlns:a16="http://schemas.microsoft.com/office/drawing/2014/main" id="{00000000-0008-0000-0E00-0000F8000000}"/>
            </a:ext>
          </a:extLst>
        </xdr:cNvPr>
        <xdr:cNvSpPr txBox="1"/>
      </xdr:nvSpPr>
      <xdr:spPr>
        <a:xfrm>
          <a:off x="10515600" y="14679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127726</xdr:rowOff>
    </xdr:from>
    <xdr:to>
      <xdr:col>55</xdr:col>
      <xdr:colOff>50800</xdr:colOff>
      <xdr:row>86</xdr:row>
      <xdr:rowOff>57876</xdr:rowOff>
    </xdr:to>
    <xdr:sp macro="" textlink="">
      <xdr:nvSpPr>
        <xdr:cNvPr id="249" name="フローチャート: 判断 248">
          <a:extLst>
            <a:ext uri="{FF2B5EF4-FFF2-40B4-BE49-F238E27FC236}">
              <a16:creationId xmlns:a16="http://schemas.microsoft.com/office/drawing/2014/main" id="{00000000-0008-0000-0E00-0000F9000000}"/>
            </a:ext>
          </a:extLst>
        </xdr:cNvPr>
        <xdr:cNvSpPr/>
      </xdr:nvSpPr>
      <xdr:spPr>
        <a:xfrm>
          <a:off x="10426700" y="147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124461</xdr:rowOff>
    </xdr:from>
    <xdr:to>
      <xdr:col>50</xdr:col>
      <xdr:colOff>165100</xdr:colOff>
      <xdr:row>86</xdr:row>
      <xdr:rowOff>54611</xdr:rowOff>
    </xdr:to>
    <xdr:sp macro="" textlink="">
      <xdr:nvSpPr>
        <xdr:cNvPr id="250" name="フローチャート: 判断 249">
          <a:extLst>
            <a:ext uri="{FF2B5EF4-FFF2-40B4-BE49-F238E27FC236}">
              <a16:creationId xmlns:a16="http://schemas.microsoft.com/office/drawing/2014/main" id="{00000000-0008-0000-0E00-0000FA000000}"/>
            </a:ext>
          </a:extLst>
        </xdr:cNvPr>
        <xdr:cNvSpPr/>
      </xdr:nvSpPr>
      <xdr:spPr>
        <a:xfrm>
          <a:off x="9588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145687</xdr:rowOff>
    </xdr:from>
    <xdr:to>
      <xdr:col>46</xdr:col>
      <xdr:colOff>38100</xdr:colOff>
      <xdr:row>86</xdr:row>
      <xdr:rowOff>75837</xdr:rowOff>
    </xdr:to>
    <xdr:sp macro="" textlink="">
      <xdr:nvSpPr>
        <xdr:cNvPr id="251" name="フローチャート: 判断 250">
          <a:extLst>
            <a:ext uri="{FF2B5EF4-FFF2-40B4-BE49-F238E27FC236}">
              <a16:creationId xmlns:a16="http://schemas.microsoft.com/office/drawing/2014/main" id="{00000000-0008-0000-0E00-0000FB000000}"/>
            </a:ext>
          </a:extLst>
        </xdr:cNvPr>
        <xdr:cNvSpPr/>
      </xdr:nvSpPr>
      <xdr:spPr>
        <a:xfrm>
          <a:off x="8699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132624</xdr:rowOff>
    </xdr:from>
    <xdr:to>
      <xdr:col>55</xdr:col>
      <xdr:colOff>50800</xdr:colOff>
      <xdr:row>84</xdr:row>
      <xdr:rowOff>62774</xdr:rowOff>
    </xdr:to>
    <xdr:sp macro="" textlink="">
      <xdr:nvSpPr>
        <xdr:cNvPr id="257" name="楕円 256">
          <a:extLst>
            <a:ext uri="{FF2B5EF4-FFF2-40B4-BE49-F238E27FC236}">
              <a16:creationId xmlns:a16="http://schemas.microsoft.com/office/drawing/2014/main" id="{00000000-0008-0000-0E00-000001010000}"/>
            </a:ext>
          </a:extLst>
        </xdr:cNvPr>
        <xdr:cNvSpPr/>
      </xdr:nvSpPr>
      <xdr:spPr>
        <a:xfrm>
          <a:off x="104267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155501</xdr:rowOff>
    </xdr:from>
    <xdr:ext cx="469744" cy="259045"/>
    <xdr:sp macro="" textlink="">
      <xdr:nvSpPr>
        <xdr:cNvPr id="258" name="【公営住宅】&#10;一人当たり面積該当値テキスト">
          <a:extLst>
            <a:ext uri="{FF2B5EF4-FFF2-40B4-BE49-F238E27FC236}">
              <a16:creationId xmlns:a16="http://schemas.microsoft.com/office/drawing/2014/main" id="{00000000-0008-0000-0E00-000002010000}"/>
            </a:ext>
          </a:extLst>
        </xdr:cNvPr>
        <xdr:cNvSpPr txBox="1"/>
      </xdr:nvSpPr>
      <xdr:spPr>
        <a:xfrm>
          <a:off x="10515600" y="1421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150586</xdr:rowOff>
    </xdr:from>
    <xdr:to>
      <xdr:col>50</xdr:col>
      <xdr:colOff>165100</xdr:colOff>
      <xdr:row>84</xdr:row>
      <xdr:rowOff>80736</xdr:rowOff>
    </xdr:to>
    <xdr:sp macro="" textlink="">
      <xdr:nvSpPr>
        <xdr:cNvPr id="259" name="楕円 258">
          <a:extLst>
            <a:ext uri="{FF2B5EF4-FFF2-40B4-BE49-F238E27FC236}">
              <a16:creationId xmlns:a16="http://schemas.microsoft.com/office/drawing/2014/main" id="{00000000-0008-0000-0E00-000003010000}"/>
            </a:ext>
          </a:extLst>
        </xdr:cNvPr>
        <xdr:cNvSpPr/>
      </xdr:nvSpPr>
      <xdr:spPr>
        <a:xfrm>
          <a:off x="9588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11974</xdr:rowOff>
    </xdr:from>
    <xdr:to>
      <xdr:col>55</xdr:col>
      <xdr:colOff>0</xdr:colOff>
      <xdr:row>84</xdr:row>
      <xdr:rowOff>29936</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flipV="1">
          <a:off x="9639300" y="1441377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45738</xdr:rowOff>
    </xdr:from>
    <xdr:ext cx="469744" cy="259045"/>
    <xdr:sp macro="" textlink="">
      <xdr:nvSpPr>
        <xdr:cNvPr id="261" name="n_1aveValue【公営住宅】&#10;一人当たり面積">
          <a:extLst>
            <a:ext uri="{FF2B5EF4-FFF2-40B4-BE49-F238E27FC236}">
              <a16:creationId xmlns:a16="http://schemas.microsoft.com/office/drawing/2014/main" id="{00000000-0008-0000-0E00-000005010000}"/>
            </a:ext>
          </a:extLst>
        </xdr:cNvPr>
        <xdr:cNvSpPr txBox="1"/>
      </xdr:nvSpPr>
      <xdr:spPr>
        <a:xfrm>
          <a:off x="9391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92364</xdr:rowOff>
    </xdr:from>
    <xdr:ext cx="469744" cy="259045"/>
    <xdr:sp macro="" textlink="">
      <xdr:nvSpPr>
        <xdr:cNvPr id="262" name="n_2aveValue【公営住宅】&#10;一人当たり面積">
          <a:extLst>
            <a:ext uri="{FF2B5EF4-FFF2-40B4-BE49-F238E27FC236}">
              <a16:creationId xmlns:a16="http://schemas.microsoft.com/office/drawing/2014/main" id="{00000000-0008-0000-0E00-000006010000}"/>
            </a:ext>
          </a:extLst>
        </xdr:cNvPr>
        <xdr:cNvSpPr txBox="1"/>
      </xdr:nvSpPr>
      <xdr:spPr>
        <a:xfrm>
          <a:off x="85154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97263</xdr:rowOff>
    </xdr:from>
    <xdr:ext cx="469744" cy="259045"/>
    <xdr:sp macro="" textlink="">
      <xdr:nvSpPr>
        <xdr:cNvPr id="263" name="n_1mainValue【公営住宅】&#10;一人当たり面積">
          <a:extLst>
            <a:ext uri="{FF2B5EF4-FFF2-40B4-BE49-F238E27FC236}">
              <a16:creationId xmlns:a16="http://schemas.microsoft.com/office/drawing/2014/main" id="{00000000-0008-0000-0E00-000007010000}"/>
            </a:ext>
          </a:extLst>
        </xdr:cNvPr>
        <xdr:cNvSpPr txBox="1"/>
      </xdr:nvSpPr>
      <xdr:spPr>
        <a:xfrm>
          <a:off x="9391727" y="1415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7" name="【認定こども園・幼稚園・保育所】&#10;有形固定資産減価償却率グラフ枠">
          <a:extLst>
            <a:ext uri="{FF2B5EF4-FFF2-40B4-BE49-F238E27FC236}">
              <a16:creationId xmlns:a16="http://schemas.microsoft.com/office/drawing/2014/main" id="{00000000-0008-0000-0E00-00002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78486</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flipV="1">
          <a:off x="16318864" y="5656326"/>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82313</xdr:rowOff>
    </xdr:from>
    <xdr:ext cx="405111" cy="259045"/>
    <xdr:sp macro="" textlink="">
      <xdr:nvSpPr>
        <xdr:cNvPr id="299" name="【認定こども園・幼稚園・保育所】&#10;有形固定資産減価償却率最小値テキスト">
          <a:extLst>
            <a:ext uri="{FF2B5EF4-FFF2-40B4-BE49-F238E27FC236}">
              <a16:creationId xmlns:a16="http://schemas.microsoft.com/office/drawing/2014/main" id="{00000000-0008-0000-0E00-00002B010000}"/>
            </a:ext>
          </a:extLst>
        </xdr:cNvPr>
        <xdr:cNvSpPr txBox="1"/>
      </xdr:nvSpPr>
      <xdr:spPr>
        <a:xfrm>
          <a:off x="16357600" y="711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78486</xdr:rowOff>
    </xdr:from>
    <xdr:to>
      <xdr:col>86</xdr:col>
      <xdr:colOff>25400</xdr:colOff>
      <xdr:row>41</xdr:row>
      <xdr:rowOff>78486</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16230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301" name="【認定こども園・幼稚園・保育所】&#10;有形固定資産減価償却率最大値テキスト">
          <a:extLst>
            <a:ext uri="{FF2B5EF4-FFF2-40B4-BE49-F238E27FC236}">
              <a16:creationId xmlns:a16="http://schemas.microsoft.com/office/drawing/2014/main" id="{00000000-0008-0000-0E00-00002D010000}"/>
            </a:ext>
          </a:extLst>
        </xdr:cNvPr>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151147</xdr:rowOff>
    </xdr:from>
    <xdr:ext cx="405111" cy="259045"/>
    <xdr:sp macro="" textlink="">
      <xdr:nvSpPr>
        <xdr:cNvPr id="303" name="【認定こども園・幼稚園・保育所】&#10;有形固定資産減価償却率平均値テキスト">
          <a:extLst>
            <a:ext uri="{FF2B5EF4-FFF2-40B4-BE49-F238E27FC236}">
              <a16:creationId xmlns:a16="http://schemas.microsoft.com/office/drawing/2014/main" id="{00000000-0008-0000-0E00-00002F010000}"/>
            </a:ext>
          </a:extLst>
        </xdr:cNvPr>
        <xdr:cNvSpPr txBox="1"/>
      </xdr:nvSpPr>
      <xdr:spPr>
        <a:xfrm>
          <a:off x="16357600" y="615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304" name="フローチャート: 判断 303">
          <a:extLst>
            <a:ext uri="{FF2B5EF4-FFF2-40B4-BE49-F238E27FC236}">
              <a16:creationId xmlns:a16="http://schemas.microsoft.com/office/drawing/2014/main" id="{00000000-0008-0000-0E00-000030010000}"/>
            </a:ext>
          </a:extLst>
        </xdr:cNvPr>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34544</xdr:rowOff>
    </xdr:from>
    <xdr:to>
      <xdr:col>81</xdr:col>
      <xdr:colOff>101600</xdr:colOff>
      <xdr:row>37</xdr:row>
      <xdr:rowOff>136144</xdr:rowOff>
    </xdr:to>
    <xdr:sp macro="" textlink="">
      <xdr:nvSpPr>
        <xdr:cNvPr id="305" name="フローチャート: 判断 304">
          <a:extLst>
            <a:ext uri="{FF2B5EF4-FFF2-40B4-BE49-F238E27FC236}">
              <a16:creationId xmlns:a16="http://schemas.microsoft.com/office/drawing/2014/main" id="{00000000-0008-0000-0E00-000031010000}"/>
            </a:ext>
          </a:extLst>
        </xdr:cNvPr>
        <xdr:cNvSpPr/>
      </xdr:nvSpPr>
      <xdr:spPr>
        <a:xfrm>
          <a:off x="15430500" y="637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82550</xdr:rowOff>
    </xdr:from>
    <xdr:to>
      <xdr:col>76</xdr:col>
      <xdr:colOff>165100</xdr:colOff>
      <xdr:row>37</xdr:row>
      <xdr:rowOff>12700</xdr:rowOff>
    </xdr:to>
    <xdr:sp macro="" textlink="">
      <xdr:nvSpPr>
        <xdr:cNvPr id="306" name="フローチャート: 判断 305">
          <a:extLst>
            <a:ext uri="{FF2B5EF4-FFF2-40B4-BE49-F238E27FC236}">
              <a16:creationId xmlns:a16="http://schemas.microsoft.com/office/drawing/2014/main" id="{00000000-0008-0000-0E00-000032010000}"/>
            </a:ext>
          </a:extLst>
        </xdr:cNvPr>
        <xdr:cNvSpPr/>
      </xdr:nvSpPr>
      <xdr:spPr>
        <a:xfrm>
          <a:off x="14541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27686</xdr:rowOff>
    </xdr:from>
    <xdr:to>
      <xdr:col>85</xdr:col>
      <xdr:colOff>177800</xdr:colOff>
      <xdr:row>41</xdr:row>
      <xdr:rowOff>129286</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6268700" y="705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114063</xdr:rowOff>
    </xdr:from>
    <xdr:ext cx="405111" cy="259045"/>
    <xdr:sp macro="" textlink="">
      <xdr:nvSpPr>
        <xdr:cNvPr id="313" name="【認定こども園・幼稚園・保育所】&#10;有形固定資産減価償却率該当値テキスト">
          <a:extLst>
            <a:ext uri="{FF2B5EF4-FFF2-40B4-BE49-F238E27FC236}">
              <a16:creationId xmlns:a16="http://schemas.microsoft.com/office/drawing/2014/main" id="{00000000-0008-0000-0E00-000039010000}"/>
            </a:ext>
          </a:extLst>
        </xdr:cNvPr>
        <xdr:cNvSpPr txBox="1"/>
      </xdr:nvSpPr>
      <xdr:spPr>
        <a:xfrm>
          <a:off x="16357600" y="6972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75692</xdr:rowOff>
    </xdr:from>
    <xdr:to>
      <xdr:col>81</xdr:col>
      <xdr:colOff>101600</xdr:colOff>
      <xdr:row>42</xdr:row>
      <xdr:rowOff>5842</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5430500" y="710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78486</xdr:rowOff>
    </xdr:from>
    <xdr:to>
      <xdr:col>85</xdr:col>
      <xdr:colOff>127000</xdr:colOff>
      <xdr:row>41</xdr:row>
      <xdr:rowOff>126492</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flipV="1">
          <a:off x="15481300" y="710793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152671</xdr:rowOff>
    </xdr:from>
    <xdr:ext cx="405111" cy="259045"/>
    <xdr:sp macro="" textlink="">
      <xdr:nvSpPr>
        <xdr:cNvPr id="316" name="n_1aveValue【認定こども園・幼稚園・保育所】&#10;有形固定資産減価償却率">
          <a:extLst>
            <a:ext uri="{FF2B5EF4-FFF2-40B4-BE49-F238E27FC236}">
              <a16:creationId xmlns:a16="http://schemas.microsoft.com/office/drawing/2014/main" id="{00000000-0008-0000-0E00-00003C010000}"/>
            </a:ext>
          </a:extLst>
        </xdr:cNvPr>
        <xdr:cNvSpPr txBox="1"/>
      </xdr:nvSpPr>
      <xdr:spPr>
        <a:xfrm>
          <a:off x="15266044"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29227</xdr:rowOff>
    </xdr:from>
    <xdr:ext cx="405111" cy="259045"/>
    <xdr:sp macro="" textlink="">
      <xdr:nvSpPr>
        <xdr:cNvPr id="317" name="n_2aveValue【認定こども園・幼稚園・保育所】&#10;有形固定資産減価償却率">
          <a:extLst>
            <a:ext uri="{FF2B5EF4-FFF2-40B4-BE49-F238E27FC236}">
              <a16:creationId xmlns:a16="http://schemas.microsoft.com/office/drawing/2014/main" id="{00000000-0008-0000-0E00-00003D010000}"/>
            </a:ext>
          </a:extLst>
        </xdr:cNvPr>
        <xdr:cNvSpPr txBox="1"/>
      </xdr:nvSpPr>
      <xdr:spPr>
        <a:xfrm>
          <a:off x="14389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168419</xdr:rowOff>
    </xdr:from>
    <xdr:ext cx="405111" cy="259045"/>
    <xdr:sp macro="" textlink="">
      <xdr:nvSpPr>
        <xdr:cNvPr id="318" name="n_1mainValue【認定こども園・幼稚園・保育所】&#10;有形固定資産減価償却率">
          <a:extLst>
            <a:ext uri="{FF2B5EF4-FFF2-40B4-BE49-F238E27FC236}">
              <a16:creationId xmlns:a16="http://schemas.microsoft.com/office/drawing/2014/main" id="{00000000-0008-0000-0E00-00003E010000}"/>
            </a:ext>
          </a:extLst>
        </xdr:cNvPr>
        <xdr:cNvSpPr txBox="1"/>
      </xdr:nvSpPr>
      <xdr:spPr>
        <a:xfrm>
          <a:off x="15266044" y="719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3" name="【認定こども園・幼稚園・保育所】&#10;一人当たり面積グラフ枠">
          <a:extLst>
            <a:ext uri="{FF2B5EF4-FFF2-40B4-BE49-F238E27FC236}">
              <a16:creationId xmlns:a16="http://schemas.microsoft.com/office/drawing/2014/main" id="{00000000-0008-0000-0E00-00005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68689</xdr:rowOff>
    </xdr:from>
    <xdr:to>
      <xdr:col>116</xdr:col>
      <xdr:colOff>62864</xdr:colOff>
      <xdr:row>42</xdr:row>
      <xdr:rowOff>82078</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22160864" y="5726539"/>
          <a:ext cx="0"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85905</xdr:rowOff>
    </xdr:from>
    <xdr:ext cx="469744" cy="259045"/>
    <xdr:sp macro="" textlink="">
      <xdr:nvSpPr>
        <xdr:cNvPr id="345" name="【認定こども園・幼稚園・保育所】&#10;一人当たり面積最小値テキスト">
          <a:extLst>
            <a:ext uri="{FF2B5EF4-FFF2-40B4-BE49-F238E27FC236}">
              <a16:creationId xmlns:a16="http://schemas.microsoft.com/office/drawing/2014/main" id="{00000000-0008-0000-0E00-000059010000}"/>
            </a:ext>
          </a:extLst>
        </xdr:cNvPr>
        <xdr:cNvSpPr txBox="1"/>
      </xdr:nvSpPr>
      <xdr:spPr>
        <a:xfrm>
          <a:off x="22199600" y="728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82078</xdr:rowOff>
    </xdr:from>
    <xdr:to>
      <xdr:col>116</xdr:col>
      <xdr:colOff>152400</xdr:colOff>
      <xdr:row>42</xdr:row>
      <xdr:rowOff>82078</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22072600" y="728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15366</xdr:rowOff>
    </xdr:from>
    <xdr:ext cx="469744" cy="259045"/>
    <xdr:sp macro="" textlink="">
      <xdr:nvSpPr>
        <xdr:cNvPr id="347" name="【認定こども園・幼稚園・保育所】&#10;一人当たり面積最大値テキスト">
          <a:extLst>
            <a:ext uri="{FF2B5EF4-FFF2-40B4-BE49-F238E27FC236}">
              <a16:creationId xmlns:a16="http://schemas.microsoft.com/office/drawing/2014/main" id="{00000000-0008-0000-0E00-00005B010000}"/>
            </a:ext>
          </a:extLst>
        </xdr:cNvPr>
        <xdr:cNvSpPr txBox="1"/>
      </xdr:nvSpPr>
      <xdr:spPr>
        <a:xfrm>
          <a:off x="22199600" y="550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68689</xdr:rowOff>
    </xdr:from>
    <xdr:to>
      <xdr:col>116</xdr:col>
      <xdr:colOff>152400</xdr:colOff>
      <xdr:row>33</xdr:row>
      <xdr:rowOff>68689</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22072600" y="572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121103</xdr:rowOff>
    </xdr:from>
    <xdr:ext cx="469744" cy="259045"/>
    <xdr:sp macro="" textlink="">
      <xdr:nvSpPr>
        <xdr:cNvPr id="349" name="【認定こども園・幼稚園・保育所】&#10;一人当たり面積平均値テキスト">
          <a:extLst>
            <a:ext uri="{FF2B5EF4-FFF2-40B4-BE49-F238E27FC236}">
              <a16:creationId xmlns:a16="http://schemas.microsoft.com/office/drawing/2014/main" id="{00000000-0008-0000-0E00-00005D010000}"/>
            </a:ext>
          </a:extLst>
        </xdr:cNvPr>
        <xdr:cNvSpPr txBox="1"/>
      </xdr:nvSpPr>
      <xdr:spPr>
        <a:xfrm>
          <a:off x="22199600" y="6979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98226</xdr:rowOff>
    </xdr:from>
    <xdr:to>
      <xdr:col>116</xdr:col>
      <xdr:colOff>114300</xdr:colOff>
      <xdr:row>42</xdr:row>
      <xdr:rowOff>28376</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22110700" y="71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19195</xdr:rowOff>
    </xdr:from>
    <xdr:to>
      <xdr:col>112</xdr:col>
      <xdr:colOff>38100</xdr:colOff>
      <xdr:row>42</xdr:row>
      <xdr:rowOff>120795</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21272500" y="722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23114</xdr:rowOff>
    </xdr:from>
    <xdr:to>
      <xdr:col>107</xdr:col>
      <xdr:colOff>101600</xdr:colOff>
      <xdr:row>42</xdr:row>
      <xdr:rowOff>124714</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20383500" y="722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164846</xdr:rowOff>
    </xdr:from>
    <xdr:to>
      <xdr:col>116</xdr:col>
      <xdr:colOff>114300</xdr:colOff>
      <xdr:row>42</xdr:row>
      <xdr:rowOff>94996</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22110700" y="719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79773</xdr:rowOff>
    </xdr:from>
    <xdr:ext cx="469744" cy="259045"/>
    <xdr:sp macro="" textlink="">
      <xdr:nvSpPr>
        <xdr:cNvPr id="359" name="【認定こども園・幼稚園・保育所】&#10;一人当たり面積該当値テキスト">
          <a:extLst>
            <a:ext uri="{FF2B5EF4-FFF2-40B4-BE49-F238E27FC236}">
              <a16:creationId xmlns:a16="http://schemas.microsoft.com/office/drawing/2014/main" id="{00000000-0008-0000-0E00-000067010000}"/>
            </a:ext>
          </a:extLst>
        </xdr:cNvPr>
        <xdr:cNvSpPr txBox="1"/>
      </xdr:nvSpPr>
      <xdr:spPr>
        <a:xfrm>
          <a:off x="22199600" y="71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163866</xdr:rowOff>
    </xdr:from>
    <xdr:to>
      <xdr:col>112</xdr:col>
      <xdr:colOff>38100</xdr:colOff>
      <xdr:row>42</xdr:row>
      <xdr:rowOff>94016</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21272500" y="719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43216</xdr:rowOff>
    </xdr:from>
    <xdr:to>
      <xdr:col>116</xdr:col>
      <xdr:colOff>63500</xdr:colOff>
      <xdr:row>42</xdr:row>
      <xdr:rowOff>44196</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21323300" y="7244116"/>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42</xdr:row>
      <xdr:rowOff>111922</xdr:rowOff>
    </xdr:from>
    <xdr:ext cx="469744" cy="259045"/>
    <xdr:sp macro="" textlink="">
      <xdr:nvSpPr>
        <xdr:cNvPr id="362" name="n_1aveValue【認定こども園・幼稚園・保育所】&#10;一人当たり面積">
          <a:extLst>
            <a:ext uri="{FF2B5EF4-FFF2-40B4-BE49-F238E27FC236}">
              <a16:creationId xmlns:a16="http://schemas.microsoft.com/office/drawing/2014/main" id="{00000000-0008-0000-0E00-00006A010000}"/>
            </a:ext>
          </a:extLst>
        </xdr:cNvPr>
        <xdr:cNvSpPr txBox="1"/>
      </xdr:nvSpPr>
      <xdr:spPr>
        <a:xfrm>
          <a:off x="21075727" y="731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141241</xdr:rowOff>
    </xdr:from>
    <xdr:ext cx="469744" cy="259045"/>
    <xdr:sp macro="" textlink="">
      <xdr:nvSpPr>
        <xdr:cNvPr id="363" name="n_2aveValue【認定こども園・幼稚園・保育所】&#10;一人当たり面積">
          <a:extLst>
            <a:ext uri="{FF2B5EF4-FFF2-40B4-BE49-F238E27FC236}">
              <a16:creationId xmlns:a16="http://schemas.microsoft.com/office/drawing/2014/main" id="{00000000-0008-0000-0E00-00006B010000}"/>
            </a:ext>
          </a:extLst>
        </xdr:cNvPr>
        <xdr:cNvSpPr txBox="1"/>
      </xdr:nvSpPr>
      <xdr:spPr>
        <a:xfrm>
          <a:off x="20199427" y="699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110543</xdr:rowOff>
    </xdr:from>
    <xdr:ext cx="469744" cy="259045"/>
    <xdr:sp macro="" textlink="">
      <xdr:nvSpPr>
        <xdr:cNvPr id="364" name="n_1mainValue【認定こども園・幼稚園・保育所】&#10;一人当たり面積">
          <a:extLst>
            <a:ext uri="{FF2B5EF4-FFF2-40B4-BE49-F238E27FC236}">
              <a16:creationId xmlns:a16="http://schemas.microsoft.com/office/drawing/2014/main" id="{00000000-0008-0000-0E00-00006C010000}"/>
            </a:ext>
          </a:extLst>
        </xdr:cNvPr>
        <xdr:cNvSpPr txBox="1"/>
      </xdr:nvSpPr>
      <xdr:spPr>
        <a:xfrm>
          <a:off x="21075727" y="696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0" name="【学校施設】&#10;有形固定資産減価償却率グラフ枠">
          <a:extLst>
            <a:ext uri="{FF2B5EF4-FFF2-40B4-BE49-F238E27FC236}">
              <a16:creationId xmlns:a16="http://schemas.microsoft.com/office/drawing/2014/main" id="{00000000-0008-0000-0E00-00008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62049</xdr:rowOff>
    </xdr:from>
    <xdr:to>
      <xdr:col>85</xdr:col>
      <xdr:colOff>126364</xdr:colOff>
      <xdr:row>64</xdr:row>
      <xdr:rowOff>163285</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flipV="1">
          <a:off x="16318864" y="9663249"/>
          <a:ext cx="0" cy="147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167112</xdr:rowOff>
    </xdr:from>
    <xdr:ext cx="405111" cy="259045"/>
    <xdr:sp macro="" textlink="">
      <xdr:nvSpPr>
        <xdr:cNvPr id="392" name="【学校施設】&#10;有形固定資産減価償却率最小値テキスト">
          <a:extLst>
            <a:ext uri="{FF2B5EF4-FFF2-40B4-BE49-F238E27FC236}">
              <a16:creationId xmlns:a16="http://schemas.microsoft.com/office/drawing/2014/main" id="{00000000-0008-0000-0E00-000088010000}"/>
            </a:ext>
          </a:extLst>
        </xdr:cNvPr>
        <xdr:cNvSpPr txBox="1"/>
      </xdr:nvSpPr>
      <xdr:spPr>
        <a:xfrm>
          <a:off x="16357600" y="1113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163285</xdr:rowOff>
    </xdr:from>
    <xdr:to>
      <xdr:col>86</xdr:col>
      <xdr:colOff>25400</xdr:colOff>
      <xdr:row>64</xdr:row>
      <xdr:rowOff>163285</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6230600" y="1113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8726</xdr:rowOff>
    </xdr:from>
    <xdr:ext cx="405111" cy="259045"/>
    <xdr:sp macro="" textlink="">
      <xdr:nvSpPr>
        <xdr:cNvPr id="394" name="【学校施設】&#10;有形固定資産減価償却率最大値テキスト">
          <a:extLst>
            <a:ext uri="{FF2B5EF4-FFF2-40B4-BE49-F238E27FC236}">
              <a16:creationId xmlns:a16="http://schemas.microsoft.com/office/drawing/2014/main" id="{00000000-0008-0000-0E00-00008A010000}"/>
            </a:ext>
          </a:extLst>
        </xdr:cNvPr>
        <xdr:cNvSpPr txBox="1"/>
      </xdr:nvSpPr>
      <xdr:spPr>
        <a:xfrm>
          <a:off x="16357600" y="943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62049</xdr:rowOff>
    </xdr:from>
    <xdr:to>
      <xdr:col>86</xdr:col>
      <xdr:colOff>25400</xdr:colOff>
      <xdr:row>56</xdr:row>
      <xdr:rowOff>62049</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6230600" y="966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396" name="【学校施設】&#10;有形固定資産減価償却率平均値テキスト">
          <a:extLst>
            <a:ext uri="{FF2B5EF4-FFF2-40B4-BE49-F238E27FC236}">
              <a16:creationId xmlns:a16="http://schemas.microsoft.com/office/drawing/2014/main" id="{00000000-0008-0000-0E00-00008C010000}"/>
            </a:ext>
          </a:extLst>
        </xdr:cNvPr>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397" name="フローチャート: 判断 396">
          <a:extLst>
            <a:ext uri="{FF2B5EF4-FFF2-40B4-BE49-F238E27FC236}">
              <a16:creationId xmlns:a16="http://schemas.microsoft.com/office/drawing/2014/main" id="{00000000-0008-0000-0E00-00008D010000}"/>
            </a:ext>
          </a:extLst>
        </xdr:cNvPr>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40640</xdr:rowOff>
    </xdr:from>
    <xdr:to>
      <xdr:col>81</xdr:col>
      <xdr:colOff>101600</xdr:colOff>
      <xdr:row>58</xdr:row>
      <xdr:rowOff>142240</xdr:rowOff>
    </xdr:to>
    <xdr:sp macro="" textlink="">
      <xdr:nvSpPr>
        <xdr:cNvPr id="398" name="フローチャート: 判断 397">
          <a:extLst>
            <a:ext uri="{FF2B5EF4-FFF2-40B4-BE49-F238E27FC236}">
              <a16:creationId xmlns:a16="http://schemas.microsoft.com/office/drawing/2014/main" id="{00000000-0008-0000-0E00-00008E010000}"/>
            </a:ext>
          </a:extLst>
        </xdr:cNvPr>
        <xdr:cNvSpPr/>
      </xdr:nvSpPr>
      <xdr:spPr>
        <a:xfrm>
          <a:off x="15430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25944</xdr:rowOff>
    </xdr:from>
    <xdr:to>
      <xdr:col>76</xdr:col>
      <xdr:colOff>165100</xdr:colOff>
      <xdr:row>57</xdr:row>
      <xdr:rowOff>127544</xdr:rowOff>
    </xdr:to>
    <xdr:sp macro="" textlink="">
      <xdr:nvSpPr>
        <xdr:cNvPr id="399" name="フローチャート: 判断 398">
          <a:extLst>
            <a:ext uri="{FF2B5EF4-FFF2-40B4-BE49-F238E27FC236}">
              <a16:creationId xmlns:a16="http://schemas.microsoft.com/office/drawing/2014/main" id="{00000000-0008-0000-0E00-00008F010000}"/>
            </a:ext>
          </a:extLst>
        </xdr:cNvPr>
        <xdr:cNvSpPr/>
      </xdr:nvSpPr>
      <xdr:spPr>
        <a:xfrm>
          <a:off x="14541500" y="97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104322</xdr:rowOff>
    </xdr:from>
    <xdr:to>
      <xdr:col>85</xdr:col>
      <xdr:colOff>177800</xdr:colOff>
      <xdr:row>62</xdr:row>
      <xdr:rowOff>34472</xdr:rowOff>
    </xdr:to>
    <xdr:sp macro="" textlink="">
      <xdr:nvSpPr>
        <xdr:cNvPr id="405" name="楕円 404">
          <a:extLst>
            <a:ext uri="{FF2B5EF4-FFF2-40B4-BE49-F238E27FC236}">
              <a16:creationId xmlns:a16="http://schemas.microsoft.com/office/drawing/2014/main" id="{00000000-0008-0000-0E00-000095010000}"/>
            </a:ext>
          </a:extLst>
        </xdr:cNvPr>
        <xdr:cNvSpPr/>
      </xdr:nvSpPr>
      <xdr:spPr>
        <a:xfrm>
          <a:off x="16268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82749</xdr:rowOff>
    </xdr:from>
    <xdr:ext cx="405111" cy="259045"/>
    <xdr:sp macro="" textlink="">
      <xdr:nvSpPr>
        <xdr:cNvPr id="406" name="【学校施設】&#10;有形固定資産減価償却率該当値テキスト">
          <a:extLst>
            <a:ext uri="{FF2B5EF4-FFF2-40B4-BE49-F238E27FC236}">
              <a16:creationId xmlns:a16="http://schemas.microsoft.com/office/drawing/2014/main" id="{00000000-0008-0000-0E00-000096010000}"/>
            </a:ext>
          </a:extLst>
        </xdr:cNvPr>
        <xdr:cNvSpPr txBox="1"/>
      </xdr:nvSpPr>
      <xdr:spPr>
        <a:xfrm>
          <a:off x="16357600"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153307</xdr:rowOff>
    </xdr:from>
    <xdr:to>
      <xdr:col>81</xdr:col>
      <xdr:colOff>101600</xdr:colOff>
      <xdr:row>62</xdr:row>
      <xdr:rowOff>83457</xdr:rowOff>
    </xdr:to>
    <xdr:sp macro="" textlink="">
      <xdr:nvSpPr>
        <xdr:cNvPr id="407" name="楕円 406">
          <a:extLst>
            <a:ext uri="{FF2B5EF4-FFF2-40B4-BE49-F238E27FC236}">
              <a16:creationId xmlns:a16="http://schemas.microsoft.com/office/drawing/2014/main" id="{00000000-0008-0000-0E00-000097010000}"/>
            </a:ext>
          </a:extLst>
        </xdr:cNvPr>
        <xdr:cNvSpPr/>
      </xdr:nvSpPr>
      <xdr:spPr>
        <a:xfrm>
          <a:off x="15430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155122</xdr:rowOff>
    </xdr:from>
    <xdr:to>
      <xdr:col>85</xdr:col>
      <xdr:colOff>127000</xdr:colOff>
      <xdr:row>62</xdr:row>
      <xdr:rowOff>32657</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flipV="1">
          <a:off x="15481300" y="106135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158767</xdr:rowOff>
    </xdr:from>
    <xdr:ext cx="405111" cy="259045"/>
    <xdr:sp macro="" textlink="">
      <xdr:nvSpPr>
        <xdr:cNvPr id="409" name="n_1aveValue【学校施設】&#10;有形固定資産減価償却率">
          <a:extLst>
            <a:ext uri="{FF2B5EF4-FFF2-40B4-BE49-F238E27FC236}">
              <a16:creationId xmlns:a16="http://schemas.microsoft.com/office/drawing/2014/main" id="{00000000-0008-0000-0E00-000099010000}"/>
            </a:ext>
          </a:extLst>
        </xdr:cNvPr>
        <xdr:cNvSpPr txBox="1"/>
      </xdr:nvSpPr>
      <xdr:spPr>
        <a:xfrm>
          <a:off x="152660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144071</xdr:rowOff>
    </xdr:from>
    <xdr:ext cx="405111" cy="259045"/>
    <xdr:sp macro="" textlink="">
      <xdr:nvSpPr>
        <xdr:cNvPr id="410" name="n_2aveValue【学校施設】&#10;有形固定資産減価償却率">
          <a:extLst>
            <a:ext uri="{FF2B5EF4-FFF2-40B4-BE49-F238E27FC236}">
              <a16:creationId xmlns:a16="http://schemas.microsoft.com/office/drawing/2014/main" id="{00000000-0008-0000-0E00-00009A010000}"/>
            </a:ext>
          </a:extLst>
        </xdr:cNvPr>
        <xdr:cNvSpPr txBox="1"/>
      </xdr:nvSpPr>
      <xdr:spPr>
        <a:xfrm>
          <a:off x="143897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74584</xdr:rowOff>
    </xdr:from>
    <xdr:ext cx="405111" cy="259045"/>
    <xdr:sp macro="" textlink="">
      <xdr:nvSpPr>
        <xdr:cNvPr id="411" name="n_1mainValue【学校施設】&#10;有形固定資産減価償却率">
          <a:extLst>
            <a:ext uri="{FF2B5EF4-FFF2-40B4-BE49-F238E27FC236}">
              <a16:creationId xmlns:a16="http://schemas.microsoft.com/office/drawing/2014/main" id="{00000000-0008-0000-0E00-00009B010000}"/>
            </a:ext>
          </a:extLst>
        </xdr:cNvPr>
        <xdr:cNvSpPr txBox="1"/>
      </xdr:nvSpPr>
      <xdr:spPr>
        <a:xfrm>
          <a:off x="152660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5" name="【学校施設】&#10;一人当たり面積グラフ枠">
          <a:extLst>
            <a:ext uri="{FF2B5EF4-FFF2-40B4-BE49-F238E27FC236}">
              <a16:creationId xmlns:a16="http://schemas.microsoft.com/office/drawing/2014/main" id="{00000000-0008-0000-0E00-0000B3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138430</xdr:rowOff>
    </xdr:from>
    <xdr:to>
      <xdr:col>116</xdr:col>
      <xdr:colOff>62864</xdr:colOff>
      <xdr:row>64</xdr:row>
      <xdr:rowOff>33020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flipV="1">
          <a:off x="22160864" y="9568180"/>
          <a:ext cx="0" cy="143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36847</xdr:rowOff>
    </xdr:from>
    <xdr:ext cx="469744" cy="259045"/>
    <xdr:sp macro="" textlink="">
      <xdr:nvSpPr>
        <xdr:cNvPr id="437" name="【学校施設】&#10;一人当たり面積最小値テキスト">
          <a:extLst>
            <a:ext uri="{FF2B5EF4-FFF2-40B4-BE49-F238E27FC236}">
              <a16:creationId xmlns:a16="http://schemas.microsoft.com/office/drawing/2014/main" id="{00000000-0008-0000-0E00-0000B5010000}"/>
            </a:ext>
          </a:extLst>
        </xdr:cNvPr>
        <xdr:cNvSpPr txBox="1"/>
      </xdr:nvSpPr>
      <xdr:spPr>
        <a:xfrm>
          <a:off x="22199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33020</xdr:rowOff>
    </xdr:from>
    <xdr:to>
      <xdr:col>116</xdr:col>
      <xdr:colOff>152400</xdr:colOff>
      <xdr:row>64</xdr:row>
      <xdr:rowOff>33020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22072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85107</xdr:rowOff>
    </xdr:from>
    <xdr:ext cx="469744" cy="259045"/>
    <xdr:sp macro="" textlink="">
      <xdr:nvSpPr>
        <xdr:cNvPr id="439" name="【学校施設】&#10;一人当たり面積最大値テキスト">
          <a:extLst>
            <a:ext uri="{FF2B5EF4-FFF2-40B4-BE49-F238E27FC236}">
              <a16:creationId xmlns:a16="http://schemas.microsoft.com/office/drawing/2014/main" id="{00000000-0008-0000-0E00-0000B7010000}"/>
            </a:ext>
          </a:extLst>
        </xdr:cNvPr>
        <xdr:cNvSpPr txBox="1"/>
      </xdr:nvSpPr>
      <xdr:spPr>
        <a:xfrm>
          <a:off x="22199600" y="934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138430</xdr:rowOff>
    </xdr:from>
    <xdr:to>
      <xdr:col>116</xdr:col>
      <xdr:colOff>152400</xdr:colOff>
      <xdr:row>55</xdr:row>
      <xdr:rowOff>138430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22072600" y="956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170197</xdr:rowOff>
    </xdr:from>
    <xdr:ext cx="469744" cy="259045"/>
    <xdr:sp macro="" textlink="">
      <xdr:nvSpPr>
        <xdr:cNvPr id="441" name="【学校施設】&#10;一人当たり面積平均値テキスト">
          <a:extLst>
            <a:ext uri="{FF2B5EF4-FFF2-40B4-BE49-F238E27FC236}">
              <a16:creationId xmlns:a16="http://schemas.microsoft.com/office/drawing/2014/main" id="{00000000-0008-0000-0E00-0000B9010000}"/>
            </a:ext>
          </a:extLst>
        </xdr:cNvPr>
        <xdr:cNvSpPr txBox="1"/>
      </xdr:nvSpPr>
      <xdr:spPr>
        <a:xfrm>
          <a:off x="22199600" y="1062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20320</xdr:rowOff>
    </xdr:from>
    <xdr:to>
      <xdr:col>116</xdr:col>
      <xdr:colOff>114300</xdr:colOff>
      <xdr:row>62</xdr:row>
      <xdr:rowOff>121920</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22110700" y="1065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0</xdr:rowOff>
    </xdr:from>
    <xdr:to>
      <xdr:col>112</xdr:col>
      <xdr:colOff>38100</xdr:colOff>
      <xdr:row>62</xdr:row>
      <xdr:rowOff>101600</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21272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xdr:rowOff>
    </xdr:from>
    <xdr:to>
      <xdr:col>107</xdr:col>
      <xdr:colOff>101600</xdr:colOff>
      <xdr:row>62</xdr:row>
      <xdr:rowOff>104140</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20383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128270</xdr:rowOff>
    </xdr:from>
    <xdr:to>
      <xdr:col>116</xdr:col>
      <xdr:colOff>114300</xdr:colOff>
      <xdr:row>62</xdr:row>
      <xdr:rowOff>58420</xdr:rowOff>
    </xdr:to>
    <xdr:sp macro="" textlink="">
      <xdr:nvSpPr>
        <xdr:cNvPr id="450" name="楕円 449">
          <a:extLst>
            <a:ext uri="{FF2B5EF4-FFF2-40B4-BE49-F238E27FC236}">
              <a16:creationId xmlns:a16="http://schemas.microsoft.com/office/drawing/2014/main" id="{00000000-0008-0000-0E00-0000C2010000}"/>
            </a:ext>
          </a:extLst>
        </xdr:cNvPr>
        <xdr:cNvSpPr/>
      </xdr:nvSpPr>
      <xdr:spPr>
        <a:xfrm>
          <a:off x="22110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151147</xdr:rowOff>
    </xdr:from>
    <xdr:ext cx="469744" cy="259045"/>
    <xdr:sp macro="" textlink="">
      <xdr:nvSpPr>
        <xdr:cNvPr id="451" name="【学校施設】&#10;一人当たり面積該当値テキスト">
          <a:extLst>
            <a:ext uri="{FF2B5EF4-FFF2-40B4-BE49-F238E27FC236}">
              <a16:creationId xmlns:a16="http://schemas.microsoft.com/office/drawing/2014/main" id="{00000000-0008-0000-0E00-0000C3010000}"/>
            </a:ext>
          </a:extLst>
        </xdr:cNvPr>
        <xdr:cNvSpPr txBox="1"/>
      </xdr:nvSpPr>
      <xdr:spPr>
        <a:xfrm>
          <a:off x="22199600"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106680</xdr:rowOff>
    </xdr:from>
    <xdr:to>
      <xdr:col>112</xdr:col>
      <xdr:colOff>38100</xdr:colOff>
      <xdr:row>62</xdr:row>
      <xdr:rowOff>36830</xdr:rowOff>
    </xdr:to>
    <xdr:sp macro="" textlink="">
      <xdr:nvSpPr>
        <xdr:cNvPr id="452" name="楕円 451">
          <a:extLst>
            <a:ext uri="{FF2B5EF4-FFF2-40B4-BE49-F238E27FC236}">
              <a16:creationId xmlns:a16="http://schemas.microsoft.com/office/drawing/2014/main" id="{00000000-0008-0000-0E00-0000C4010000}"/>
            </a:ext>
          </a:extLst>
        </xdr:cNvPr>
        <xdr:cNvSpPr/>
      </xdr:nvSpPr>
      <xdr:spPr>
        <a:xfrm>
          <a:off x="21272500" y="105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157480</xdr:rowOff>
    </xdr:from>
    <xdr:to>
      <xdr:col>116</xdr:col>
      <xdr:colOff>63500</xdr:colOff>
      <xdr:row>62</xdr:row>
      <xdr:rowOff>7620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21323300" y="10615930"/>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92727</xdr:rowOff>
    </xdr:from>
    <xdr:ext cx="469744" cy="259045"/>
    <xdr:sp macro="" textlink="">
      <xdr:nvSpPr>
        <xdr:cNvPr id="454" name="n_1aveValue【学校施設】&#10;一人当たり面積">
          <a:extLst>
            <a:ext uri="{FF2B5EF4-FFF2-40B4-BE49-F238E27FC236}">
              <a16:creationId xmlns:a16="http://schemas.microsoft.com/office/drawing/2014/main" id="{00000000-0008-0000-0E00-0000C6010000}"/>
            </a:ext>
          </a:extLst>
        </xdr:cNvPr>
        <xdr:cNvSpPr txBox="1"/>
      </xdr:nvSpPr>
      <xdr:spPr>
        <a:xfrm>
          <a:off x="21075727"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120667</xdr:rowOff>
    </xdr:from>
    <xdr:ext cx="469744" cy="259045"/>
    <xdr:sp macro="" textlink="">
      <xdr:nvSpPr>
        <xdr:cNvPr id="455" name="n_2aveValue【学校施設】&#10;一人当たり面積">
          <a:extLst>
            <a:ext uri="{FF2B5EF4-FFF2-40B4-BE49-F238E27FC236}">
              <a16:creationId xmlns:a16="http://schemas.microsoft.com/office/drawing/2014/main" id="{00000000-0008-0000-0E00-0000C7010000}"/>
            </a:ext>
          </a:extLst>
        </xdr:cNvPr>
        <xdr:cNvSpPr txBox="1"/>
      </xdr:nvSpPr>
      <xdr:spPr>
        <a:xfrm>
          <a:off x="20199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53357</xdr:rowOff>
    </xdr:from>
    <xdr:ext cx="469744" cy="259045"/>
    <xdr:sp macro="" textlink="">
      <xdr:nvSpPr>
        <xdr:cNvPr id="456" name="n_1mainValue【学校施設】&#10;一人当たり面積">
          <a:extLst>
            <a:ext uri="{FF2B5EF4-FFF2-40B4-BE49-F238E27FC236}">
              <a16:creationId xmlns:a16="http://schemas.microsoft.com/office/drawing/2014/main" id="{00000000-0008-0000-0E00-0000C8010000}"/>
            </a:ext>
          </a:extLst>
        </xdr:cNvPr>
        <xdr:cNvSpPr txBox="1"/>
      </xdr:nvSpPr>
      <xdr:spPr>
        <a:xfrm>
          <a:off x="21075727" y="1034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1" name="【児童館】&#10;有形固定資産減価償却率グラフ枠">
          <a:extLst>
            <a:ext uri="{FF2B5EF4-FFF2-40B4-BE49-F238E27FC236}">
              <a16:creationId xmlns:a16="http://schemas.microsoft.com/office/drawing/2014/main" id="{00000000-0008-0000-0E00-0000E1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62593</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flipV="1">
          <a:off x="16318864" y="13489577"/>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66420</xdr:rowOff>
    </xdr:from>
    <xdr:ext cx="340478" cy="259045"/>
    <xdr:sp macro="" textlink="">
      <xdr:nvSpPr>
        <xdr:cNvPr id="483" name="【児童館】&#10;有形固定資産減価償却率最小値テキスト">
          <a:extLst>
            <a:ext uri="{FF2B5EF4-FFF2-40B4-BE49-F238E27FC236}">
              <a16:creationId xmlns:a16="http://schemas.microsoft.com/office/drawing/2014/main" id="{00000000-0008-0000-0E00-0000E3010000}"/>
            </a:ext>
          </a:extLst>
        </xdr:cNvPr>
        <xdr:cNvSpPr txBox="1"/>
      </xdr:nvSpPr>
      <xdr:spPr>
        <a:xfrm>
          <a:off x="16357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62593</xdr:rowOff>
    </xdr:from>
    <xdr:to>
      <xdr:col>86</xdr:col>
      <xdr:colOff>25400</xdr:colOff>
      <xdr:row>86</xdr:row>
      <xdr:rowOff>62593</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6230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485" name="【児童館】&#10;有形固定資産減価償却率最大値テキスト">
          <a:extLst>
            <a:ext uri="{FF2B5EF4-FFF2-40B4-BE49-F238E27FC236}">
              <a16:creationId xmlns:a16="http://schemas.microsoft.com/office/drawing/2014/main" id="{00000000-0008-0000-0E00-0000E5010000}"/>
            </a:ext>
          </a:extLst>
        </xdr:cNvPr>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34670</xdr:rowOff>
    </xdr:from>
    <xdr:ext cx="405111" cy="259045"/>
    <xdr:sp macro="" textlink="">
      <xdr:nvSpPr>
        <xdr:cNvPr id="487" name="【児童館】&#10;有形固定資産減価償却率平均値テキスト">
          <a:extLst>
            <a:ext uri="{FF2B5EF4-FFF2-40B4-BE49-F238E27FC236}">
              <a16:creationId xmlns:a16="http://schemas.microsoft.com/office/drawing/2014/main" id="{00000000-0008-0000-0E00-0000E7010000}"/>
            </a:ext>
          </a:extLst>
        </xdr:cNvPr>
        <xdr:cNvSpPr txBox="1"/>
      </xdr:nvSpPr>
      <xdr:spPr>
        <a:xfrm>
          <a:off x="16357600" y="1375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11793</xdr:rowOff>
    </xdr:from>
    <xdr:to>
      <xdr:col>85</xdr:col>
      <xdr:colOff>177800</xdr:colOff>
      <xdr:row>81</xdr:row>
      <xdr:rowOff>113393</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162687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37919</xdr:rowOff>
    </xdr:from>
    <xdr:to>
      <xdr:col>81</xdr:col>
      <xdr:colOff>101600</xdr:colOff>
      <xdr:row>81</xdr:row>
      <xdr:rowOff>139519</xdr:rowOff>
    </xdr:to>
    <xdr:sp macro="" textlink="">
      <xdr:nvSpPr>
        <xdr:cNvPr id="489" name="フローチャート: 判断 488">
          <a:extLst>
            <a:ext uri="{FF2B5EF4-FFF2-40B4-BE49-F238E27FC236}">
              <a16:creationId xmlns:a16="http://schemas.microsoft.com/office/drawing/2014/main" id="{00000000-0008-0000-0E00-0000E9010000}"/>
            </a:ext>
          </a:extLst>
        </xdr:cNvPr>
        <xdr:cNvSpPr/>
      </xdr:nvSpPr>
      <xdr:spPr>
        <a:xfrm>
          <a:off x="15430500" y="1392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490" name="フローチャート: 判断 489">
          <a:extLst>
            <a:ext uri="{FF2B5EF4-FFF2-40B4-BE49-F238E27FC236}">
              <a16:creationId xmlns:a16="http://schemas.microsoft.com/office/drawing/2014/main" id="{00000000-0008-0000-0E00-0000EA010000}"/>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162016</xdr:rowOff>
    </xdr:from>
    <xdr:to>
      <xdr:col>85</xdr:col>
      <xdr:colOff>177800</xdr:colOff>
      <xdr:row>84</xdr:row>
      <xdr:rowOff>92166</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62687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140443</xdr:rowOff>
    </xdr:from>
    <xdr:ext cx="405111" cy="259045"/>
    <xdr:sp macro="" textlink="">
      <xdr:nvSpPr>
        <xdr:cNvPr id="497" name="【児童館】&#10;有形固定資産減価償却率該当値テキスト">
          <a:extLst>
            <a:ext uri="{FF2B5EF4-FFF2-40B4-BE49-F238E27FC236}">
              <a16:creationId xmlns:a16="http://schemas.microsoft.com/office/drawing/2014/main" id="{00000000-0008-0000-0E00-0000F1010000}"/>
            </a:ext>
          </a:extLst>
        </xdr:cNvPr>
        <xdr:cNvSpPr txBox="1"/>
      </xdr:nvSpPr>
      <xdr:spPr>
        <a:xfrm>
          <a:off x="16357600"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23223</xdr:rowOff>
    </xdr:from>
    <xdr:to>
      <xdr:col>81</xdr:col>
      <xdr:colOff>101600</xdr:colOff>
      <xdr:row>84</xdr:row>
      <xdr:rowOff>124823</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54305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41366</xdr:rowOff>
    </xdr:from>
    <xdr:to>
      <xdr:col>85</xdr:col>
      <xdr:colOff>127000</xdr:colOff>
      <xdr:row>84</xdr:row>
      <xdr:rowOff>74023</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5481300" y="144431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156046</xdr:rowOff>
    </xdr:from>
    <xdr:ext cx="405111" cy="259045"/>
    <xdr:sp macro="" textlink="">
      <xdr:nvSpPr>
        <xdr:cNvPr id="500" name="n_1aveValue【児童館】&#10;有形固定資産減価償却率">
          <a:extLst>
            <a:ext uri="{FF2B5EF4-FFF2-40B4-BE49-F238E27FC236}">
              <a16:creationId xmlns:a16="http://schemas.microsoft.com/office/drawing/2014/main" id="{00000000-0008-0000-0E00-0000F4010000}"/>
            </a:ext>
          </a:extLst>
        </xdr:cNvPr>
        <xdr:cNvSpPr txBox="1"/>
      </xdr:nvSpPr>
      <xdr:spPr>
        <a:xfrm>
          <a:off x="152660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100528</xdr:rowOff>
    </xdr:from>
    <xdr:ext cx="405111" cy="259045"/>
    <xdr:sp macro="" textlink="">
      <xdr:nvSpPr>
        <xdr:cNvPr id="501" name="n_2aveValue【児童館】&#10;有形固定資産減価償却率">
          <a:extLst>
            <a:ext uri="{FF2B5EF4-FFF2-40B4-BE49-F238E27FC236}">
              <a16:creationId xmlns:a16="http://schemas.microsoft.com/office/drawing/2014/main" id="{00000000-0008-0000-0E00-0000F5010000}"/>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115950</xdr:rowOff>
    </xdr:from>
    <xdr:ext cx="405111" cy="259045"/>
    <xdr:sp macro="" textlink="">
      <xdr:nvSpPr>
        <xdr:cNvPr id="502" name="n_1mainValue【児童館】&#10;有形固定資産減価償却率">
          <a:extLst>
            <a:ext uri="{FF2B5EF4-FFF2-40B4-BE49-F238E27FC236}">
              <a16:creationId xmlns:a16="http://schemas.microsoft.com/office/drawing/2014/main" id="{00000000-0008-0000-0E00-0000F6010000}"/>
            </a:ext>
          </a:extLst>
        </xdr:cNvPr>
        <xdr:cNvSpPr txBox="1"/>
      </xdr:nvSpPr>
      <xdr:spPr>
        <a:xfrm>
          <a:off x="15266044" y="1451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7" name="【児童館】&#10;一人当たり面積グラフ枠">
          <a:extLst>
            <a:ext uri="{FF2B5EF4-FFF2-40B4-BE49-F238E27FC236}">
              <a16:creationId xmlns:a16="http://schemas.microsoft.com/office/drawing/2014/main" id="{00000000-0008-0000-0E00-00000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5443</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flipV="1">
          <a:off x="22160864" y="1344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529" name="【児童館】&#10;一人当たり面積最小値テキスト">
          <a:extLst>
            <a:ext uri="{FF2B5EF4-FFF2-40B4-BE49-F238E27FC236}">
              <a16:creationId xmlns:a16="http://schemas.microsoft.com/office/drawing/2014/main" id="{00000000-0008-0000-0E00-000011020000}"/>
            </a:ext>
          </a:extLst>
        </xdr:cNvPr>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531" name="【児童館】&#10;一人当たり面積最大値テキスト">
          <a:extLst>
            <a:ext uri="{FF2B5EF4-FFF2-40B4-BE49-F238E27FC236}">
              <a16:creationId xmlns:a16="http://schemas.microsoft.com/office/drawing/2014/main" id="{00000000-0008-0000-0E00-000013020000}"/>
            </a:ext>
          </a:extLst>
        </xdr:cNvPr>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153506</xdr:rowOff>
    </xdr:from>
    <xdr:ext cx="469744" cy="259045"/>
    <xdr:sp macro="" textlink="">
      <xdr:nvSpPr>
        <xdr:cNvPr id="533" name="【児童館】&#10;一人当たり面積平均値テキスト">
          <a:extLst>
            <a:ext uri="{FF2B5EF4-FFF2-40B4-BE49-F238E27FC236}">
              <a16:creationId xmlns:a16="http://schemas.microsoft.com/office/drawing/2014/main" id="{00000000-0008-0000-0E00-000015020000}"/>
            </a:ext>
          </a:extLst>
        </xdr:cNvPr>
        <xdr:cNvSpPr txBox="1"/>
      </xdr:nvSpPr>
      <xdr:spPr>
        <a:xfrm>
          <a:off x="22199600" y="1438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2038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134257</xdr:rowOff>
    </xdr:from>
    <xdr:to>
      <xdr:col>116</xdr:col>
      <xdr:colOff>114300</xdr:colOff>
      <xdr:row>81</xdr:row>
      <xdr:rowOff>64407</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221107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157134</xdr:rowOff>
    </xdr:from>
    <xdr:ext cx="469744" cy="259045"/>
    <xdr:sp macro="" textlink="">
      <xdr:nvSpPr>
        <xdr:cNvPr id="543" name="【児童館】&#10;一人当たり面積該当値テキスト">
          <a:extLst>
            <a:ext uri="{FF2B5EF4-FFF2-40B4-BE49-F238E27FC236}">
              <a16:creationId xmlns:a16="http://schemas.microsoft.com/office/drawing/2014/main" id="{00000000-0008-0000-0E00-00001F020000}"/>
            </a:ext>
          </a:extLst>
        </xdr:cNvPr>
        <xdr:cNvSpPr txBox="1"/>
      </xdr:nvSpPr>
      <xdr:spPr>
        <a:xfrm>
          <a:off x="22199600"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117929</xdr:rowOff>
    </xdr:from>
    <xdr:to>
      <xdr:col>112</xdr:col>
      <xdr:colOff>38100</xdr:colOff>
      <xdr:row>81</xdr:row>
      <xdr:rowOff>48079</xdr:rowOff>
    </xdr:to>
    <xdr:sp macro="" textlink="">
      <xdr:nvSpPr>
        <xdr:cNvPr id="544" name="楕円 543">
          <a:extLst>
            <a:ext uri="{FF2B5EF4-FFF2-40B4-BE49-F238E27FC236}">
              <a16:creationId xmlns:a16="http://schemas.microsoft.com/office/drawing/2014/main" id="{00000000-0008-0000-0E00-000020020000}"/>
            </a:ext>
          </a:extLst>
        </xdr:cNvPr>
        <xdr:cNvSpPr/>
      </xdr:nvSpPr>
      <xdr:spPr>
        <a:xfrm>
          <a:off x="21272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168729</xdr:rowOff>
    </xdr:from>
    <xdr:to>
      <xdr:col>116</xdr:col>
      <xdr:colOff>63500</xdr:colOff>
      <xdr:row>81</xdr:row>
      <xdr:rowOff>13607</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21323300" y="138847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546" name="n_1aveValue【児童館】&#10;一人当たり面積">
          <a:extLst>
            <a:ext uri="{FF2B5EF4-FFF2-40B4-BE49-F238E27FC236}">
              <a16:creationId xmlns:a16="http://schemas.microsoft.com/office/drawing/2014/main" id="{00000000-0008-0000-0E00-000022020000}"/>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138084</xdr:rowOff>
    </xdr:from>
    <xdr:ext cx="469744" cy="259045"/>
    <xdr:sp macro="" textlink="">
      <xdr:nvSpPr>
        <xdr:cNvPr id="547" name="n_2aveValue【児童館】&#10;一人当たり面積">
          <a:extLst>
            <a:ext uri="{FF2B5EF4-FFF2-40B4-BE49-F238E27FC236}">
              <a16:creationId xmlns:a16="http://schemas.microsoft.com/office/drawing/2014/main" id="{00000000-0008-0000-0E00-000023020000}"/>
            </a:ext>
          </a:extLst>
        </xdr:cNvPr>
        <xdr:cNvSpPr txBox="1"/>
      </xdr:nvSpPr>
      <xdr:spPr>
        <a:xfrm>
          <a:off x="20199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64606</xdr:rowOff>
    </xdr:from>
    <xdr:ext cx="469744" cy="259045"/>
    <xdr:sp macro="" textlink="">
      <xdr:nvSpPr>
        <xdr:cNvPr id="548" name="n_1mainValue【児童館】&#10;一人当たり面積">
          <a:extLst>
            <a:ext uri="{FF2B5EF4-FFF2-40B4-BE49-F238E27FC236}">
              <a16:creationId xmlns:a16="http://schemas.microsoft.com/office/drawing/2014/main" id="{00000000-0008-0000-0E00-000024020000}"/>
            </a:ext>
          </a:extLst>
        </xdr:cNvPr>
        <xdr:cNvSpPr txBox="1"/>
      </xdr:nvSpPr>
      <xdr:spPr>
        <a:xfrm>
          <a:off x="21075727" y="1360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全ての項目の有形固定資産減価償却率が低く、また、区は待機児童解消に向けた取組など子育て環境の充実に向けた取組を推進していることから、取り分け「認定こども園・幼稚園・保育所」、「学校施設」、「児童館」といった子育て関連施設は類似団体と比較して顕著に低くなっています。</a:t>
          </a:r>
          <a:endParaRPr lang="ja-JP" altLang="ja-JP" sz="1400">
            <a:effectLst/>
          </a:endParaRPr>
        </a:p>
        <a:p>
          <a:r>
            <a:rPr kumimoji="1" lang="ja-JP" altLang="ja-JP" sz="1100">
              <a:solidFill>
                <a:schemeClr val="dk1"/>
              </a:solidFill>
              <a:effectLst/>
              <a:latin typeface="+mn-lt"/>
              <a:ea typeface="+mn-ea"/>
              <a:cs typeface="+mn-cs"/>
            </a:rPr>
            <a:t>子育て関連施設に限らず、全国の人口が減少傾向にあるなか、全ての世代で人口が増加しており、人口増加に伴う様々な施設需要に対応していることなどから、類似団体と比較して、各施設の有形固定資産減価償却率は低い水準になっているといえます。</a:t>
          </a:r>
          <a:endParaRPr lang="ja-JP" altLang="ja-JP" sz="1400">
            <a:effectLst/>
          </a:endParaRPr>
        </a:p>
        <a:p>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年まで区の人口は増加が続くと見込んでおり、平成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港区公共施設マネジメント計画」を策定し、人口増加による様々な行政需要の増加に対応した柔軟な施設整備、公共施設等における安全・安心の強化及び財政負担の軽減・平準化に取り組むなど、将来世代に負担を掛けず充実した行政サービスを継続するための戦略的なファシリティマネジメントを実施していき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東京都港区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253,639
234,117
20.37
184,674,026
174,730,757
9,939,301
91,095,841
1,081,924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F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F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F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F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F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F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F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F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00000000-0008-0000-0F00-000032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F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F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00000000-0008-0000-0F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128778</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flipV="1">
          <a:off x="4634865" y="594664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132605</xdr:rowOff>
    </xdr:from>
    <xdr:ext cx="405111" cy="259045"/>
    <xdr:sp macro="" textlink="">
      <xdr:nvSpPr>
        <xdr:cNvPr id="55" name="【図書館】&#10;有形固定資産減価償却率最小値テキスト">
          <a:extLst>
            <a:ext uri="{FF2B5EF4-FFF2-40B4-BE49-F238E27FC236}">
              <a16:creationId xmlns:a16="http://schemas.microsoft.com/office/drawing/2014/main" id="{00000000-0008-0000-0F00-000037000000}"/>
            </a:ext>
          </a:extLst>
        </xdr:cNvPr>
        <xdr:cNvSpPr txBox="1"/>
      </xdr:nvSpPr>
      <xdr:spPr>
        <a:xfrm>
          <a:off x="4673600" y="716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128778</xdr:rowOff>
    </xdr:from>
    <xdr:to>
      <xdr:col>24</xdr:col>
      <xdr:colOff>152400</xdr:colOff>
      <xdr:row>41</xdr:row>
      <xdr:rowOff>128778</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4546600" y="7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図書館】&#10;有形固定資産減価償却率最大値テキスト">
          <a:extLst>
            <a:ext uri="{FF2B5EF4-FFF2-40B4-BE49-F238E27FC236}">
              <a16:creationId xmlns:a16="http://schemas.microsoft.com/office/drawing/2014/main" id="{00000000-0008-0000-0F00-000039000000}"/>
            </a:ext>
          </a:extLst>
        </xdr:cNvPr>
        <xdr:cNvSpPr txBox="1"/>
      </xdr:nvSpPr>
      <xdr:spPr>
        <a:xfrm>
          <a:off x="46736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23131</xdr:rowOff>
    </xdr:from>
    <xdr:ext cx="405111" cy="259045"/>
    <xdr:sp macro="" textlink="">
      <xdr:nvSpPr>
        <xdr:cNvPr id="59" name="【図書館】&#10;有形固定資産減価償却率平均値テキスト">
          <a:extLst>
            <a:ext uri="{FF2B5EF4-FFF2-40B4-BE49-F238E27FC236}">
              <a16:creationId xmlns:a16="http://schemas.microsoft.com/office/drawing/2014/main" id="{00000000-0008-0000-0F00-00003B000000}"/>
            </a:ext>
          </a:extLst>
        </xdr:cNvPr>
        <xdr:cNvSpPr txBox="1"/>
      </xdr:nvSpPr>
      <xdr:spPr>
        <a:xfrm>
          <a:off x="4673600" y="6366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xdr:rowOff>
    </xdr:from>
    <xdr:to>
      <xdr:col>24</xdr:col>
      <xdr:colOff>114300</xdr:colOff>
      <xdr:row>38</xdr:row>
      <xdr:rowOff>101854</xdr:rowOff>
    </xdr:to>
    <xdr:sp macro="" textlink="">
      <xdr:nvSpPr>
        <xdr:cNvPr id="60" name="フローチャート: 判断 59">
          <a:extLst>
            <a:ext uri="{FF2B5EF4-FFF2-40B4-BE49-F238E27FC236}">
              <a16:creationId xmlns:a16="http://schemas.microsoft.com/office/drawing/2014/main" id="{00000000-0008-0000-0F00-00003C000000}"/>
            </a:ext>
          </a:extLst>
        </xdr:cNvPr>
        <xdr:cNvSpPr/>
      </xdr:nvSpPr>
      <xdr:spPr>
        <a:xfrm>
          <a:off x="45847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34544</xdr:rowOff>
    </xdr:from>
    <xdr:to>
      <xdr:col>20</xdr:col>
      <xdr:colOff>38100</xdr:colOff>
      <xdr:row>38</xdr:row>
      <xdr:rowOff>136144</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3746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146558</xdr:rowOff>
    </xdr:from>
    <xdr:to>
      <xdr:col>15</xdr:col>
      <xdr:colOff>101600</xdr:colOff>
      <xdr:row>38</xdr:row>
      <xdr:rowOff>76708</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2857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164846</xdr:rowOff>
    </xdr:from>
    <xdr:to>
      <xdr:col>24</xdr:col>
      <xdr:colOff>114300</xdr:colOff>
      <xdr:row>40</xdr:row>
      <xdr:rowOff>94996</xdr:rowOff>
    </xdr:to>
    <xdr:sp macro="" textlink="">
      <xdr:nvSpPr>
        <xdr:cNvPr id="68" name="楕円 67">
          <a:extLst>
            <a:ext uri="{FF2B5EF4-FFF2-40B4-BE49-F238E27FC236}">
              <a16:creationId xmlns:a16="http://schemas.microsoft.com/office/drawing/2014/main" id="{00000000-0008-0000-0F00-000044000000}"/>
            </a:ext>
          </a:extLst>
        </xdr:cNvPr>
        <xdr:cNvSpPr/>
      </xdr:nvSpPr>
      <xdr:spPr>
        <a:xfrm>
          <a:off x="45847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143273</xdr:rowOff>
    </xdr:from>
    <xdr:ext cx="405111" cy="259045"/>
    <xdr:sp macro="" textlink="">
      <xdr:nvSpPr>
        <xdr:cNvPr id="69" name="【図書館】&#10;有形固定資産減価償却率該当値テキスト">
          <a:extLst>
            <a:ext uri="{FF2B5EF4-FFF2-40B4-BE49-F238E27FC236}">
              <a16:creationId xmlns:a16="http://schemas.microsoft.com/office/drawing/2014/main" id="{00000000-0008-0000-0F00-000045000000}"/>
            </a:ext>
          </a:extLst>
        </xdr:cNvPr>
        <xdr:cNvSpPr txBox="1"/>
      </xdr:nvSpPr>
      <xdr:spPr>
        <a:xfrm>
          <a:off x="4673600" y="682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137414</xdr:rowOff>
    </xdr:from>
    <xdr:to>
      <xdr:col>20</xdr:col>
      <xdr:colOff>38100</xdr:colOff>
      <xdr:row>38</xdr:row>
      <xdr:rowOff>67564</xdr:rowOff>
    </xdr:to>
    <xdr:sp macro="" textlink="">
      <xdr:nvSpPr>
        <xdr:cNvPr id="70" name="楕円 69">
          <a:extLst>
            <a:ext uri="{FF2B5EF4-FFF2-40B4-BE49-F238E27FC236}">
              <a16:creationId xmlns:a16="http://schemas.microsoft.com/office/drawing/2014/main" id="{00000000-0008-0000-0F00-000046000000}"/>
            </a:ext>
          </a:extLst>
        </xdr:cNvPr>
        <xdr:cNvSpPr/>
      </xdr:nvSpPr>
      <xdr:spPr>
        <a:xfrm>
          <a:off x="3746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16764</xdr:rowOff>
    </xdr:from>
    <xdr:to>
      <xdr:col>24</xdr:col>
      <xdr:colOff>63500</xdr:colOff>
      <xdr:row>40</xdr:row>
      <xdr:rowOff>44196</xdr:rowOff>
    </xdr:to>
    <xdr:cxnSp macro="">
      <xdr:nvCxnSpPr>
        <xdr:cNvPr id="71" name="直線コネクタ 70">
          <a:extLst>
            <a:ext uri="{FF2B5EF4-FFF2-40B4-BE49-F238E27FC236}">
              <a16:creationId xmlns:a16="http://schemas.microsoft.com/office/drawing/2014/main" id="{00000000-0008-0000-0F00-000047000000}"/>
            </a:ext>
          </a:extLst>
        </xdr:cNvPr>
        <xdr:cNvCxnSpPr/>
      </xdr:nvCxnSpPr>
      <xdr:spPr>
        <a:xfrm>
          <a:off x="3797300" y="6531864"/>
          <a:ext cx="83820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127271</xdr:rowOff>
    </xdr:from>
    <xdr:ext cx="405111" cy="259045"/>
    <xdr:sp macro="" textlink="">
      <xdr:nvSpPr>
        <xdr:cNvPr id="72" name="n_1aveValue【図書館】&#10;有形固定資産減価償却率">
          <a:extLst>
            <a:ext uri="{FF2B5EF4-FFF2-40B4-BE49-F238E27FC236}">
              <a16:creationId xmlns:a16="http://schemas.microsoft.com/office/drawing/2014/main" id="{00000000-0008-0000-0F00-000048000000}"/>
            </a:ext>
          </a:extLst>
        </xdr:cNvPr>
        <xdr:cNvSpPr txBox="1"/>
      </xdr:nvSpPr>
      <xdr:spPr>
        <a:xfrm>
          <a:off x="3582044"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93235</xdr:rowOff>
    </xdr:from>
    <xdr:ext cx="405111" cy="259045"/>
    <xdr:sp macro="" textlink="">
      <xdr:nvSpPr>
        <xdr:cNvPr id="73" name="n_2aveValue【図書館】&#10;有形固定資産減価償却率">
          <a:extLst>
            <a:ext uri="{FF2B5EF4-FFF2-40B4-BE49-F238E27FC236}">
              <a16:creationId xmlns:a16="http://schemas.microsoft.com/office/drawing/2014/main" id="{00000000-0008-0000-0F00-000049000000}"/>
            </a:ext>
          </a:extLst>
        </xdr:cNvPr>
        <xdr:cNvSpPr txBox="1"/>
      </xdr:nvSpPr>
      <xdr:spPr>
        <a:xfrm>
          <a:off x="27057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84091</xdr:rowOff>
    </xdr:from>
    <xdr:ext cx="405111" cy="259045"/>
    <xdr:sp macro="" textlink="">
      <xdr:nvSpPr>
        <xdr:cNvPr id="74" name="n_1mainValue【図書館】&#10;有形固定資産減価償却率">
          <a:extLst>
            <a:ext uri="{FF2B5EF4-FFF2-40B4-BE49-F238E27FC236}">
              <a16:creationId xmlns:a16="http://schemas.microsoft.com/office/drawing/2014/main" id="{00000000-0008-0000-0F00-00004A000000}"/>
            </a:ext>
          </a:extLst>
        </xdr:cNvPr>
        <xdr:cNvSpPr txBox="1"/>
      </xdr:nvSpPr>
      <xdr:spPr>
        <a:xfrm>
          <a:off x="3582044" y="625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id="{00000000-0008-0000-0F00-00004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id="{00000000-0008-0000-0F00-00004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id="{00000000-0008-0000-0F00-00004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id="{00000000-0008-0000-0F00-00004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id="{00000000-0008-0000-0F00-00004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a:extLst>
            <a:ext uri="{FF2B5EF4-FFF2-40B4-BE49-F238E27FC236}">
              <a16:creationId xmlns:a16="http://schemas.microsoft.com/office/drawing/2014/main" id="{00000000-0008-0000-0F00-00005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00000000-0008-0000-0F00-00005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a:extLst>
            <a:ext uri="{FF2B5EF4-FFF2-40B4-BE49-F238E27FC236}">
              <a16:creationId xmlns:a16="http://schemas.microsoft.com/office/drawing/2014/main" id="{00000000-0008-0000-0F00-00005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a:extLst>
            <a:ext uri="{FF2B5EF4-FFF2-40B4-BE49-F238E27FC236}">
              <a16:creationId xmlns:a16="http://schemas.microsoft.com/office/drawing/2014/main" id="{00000000-0008-0000-0F00-00005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a:extLst>
            <a:ext uri="{FF2B5EF4-FFF2-40B4-BE49-F238E27FC236}">
              <a16:creationId xmlns:a16="http://schemas.microsoft.com/office/drawing/2014/main" id="{00000000-0008-0000-0F00-00005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a:extLst>
            <a:ext uri="{FF2B5EF4-FFF2-40B4-BE49-F238E27FC236}">
              <a16:creationId xmlns:a16="http://schemas.microsoft.com/office/drawing/2014/main" id="{00000000-0008-0000-0F00-00005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51054</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flipV="1">
          <a:off x="10476865" y="599694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97" name="【図書館】&#10;一人当たり面積最小値テキスト">
          <a:extLst>
            <a:ext uri="{FF2B5EF4-FFF2-40B4-BE49-F238E27FC236}">
              <a16:creationId xmlns:a16="http://schemas.microsoft.com/office/drawing/2014/main" id="{00000000-0008-0000-0F00-000061000000}"/>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99" name="【図書館】&#10;一人当たり面積最大値テキスト">
          <a:extLst>
            <a:ext uri="{FF2B5EF4-FFF2-40B4-BE49-F238E27FC236}">
              <a16:creationId xmlns:a16="http://schemas.microsoft.com/office/drawing/2014/main" id="{00000000-0008-0000-0F00-000063000000}"/>
            </a:ext>
          </a:extLst>
        </xdr:cNvPr>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01" name="【図書館】&#10;一人当たり面積平均値テキスト">
          <a:extLst>
            <a:ext uri="{FF2B5EF4-FFF2-40B4-BE49-F238E27FC236}">
              <a16:creationId xmlns:a16="http://schemas.microsoft.com/office/drawing/2014/main" id="{00000000-0008-0000-0F00-000065000000}"/>
            </a:ext>
          </a:extLst>
        </xdr:cNvPr>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02" name="フローチャート: 判断 101">
          <a:extLst>
            <a:ext uri="{FF2B5EF4-FFF2-40B4-BE49-F238E27FC236}">
              <a16:creationId xmlns:a16="http://schemas.microsoft.com/office/drawing/2014/main" id="{00000000-0008-0000-0F00-000066000000}"/>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80264</xdr:rowOff>
    </xdr:from>
    <xdr:to>
      <xdr:col>50</xdr:col>
      <xdr:colOff>165100</xdr:colOff>
      <xdr:row>41</xdr:row>
      <xdr:rowOff>10414</xdr:rowOff>
    </xdr:to>
    <xdr:sp macro="" textlink="">
      <xdr:nvSpPr>
        <xdr:cNvPr id="103" name="フローチャート: 判断 102">
          <a:extLst>
            <a:ext uri="{FF2B5EF4-FFF2-40B4-BE49-F238E27FC236}">
              <a16:creationId xmlns:a16="http://schemas.microsoft.com/office/drawing/2014/main" id="{00000000-0008-0000-0F00-000067000000}"/>
            </a:ext>
          </a:extLst>
        </xdr:cNvPr>
        <xdr:cNvSpPr/>
      </xdr:nvSpPr>
      <xdr:spPr>
        <a:xfrm>
          <a:off x="9588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112268</xdr:rowOff>
    </xdr:from>
    <xdr:to>
      <xdr:col>46</xdr:col>
      <xdr:colOff>38100</xdr:colOff>
      <xdr:row>41</xdr:row>
      <xdr:rowOff>42418</xdr:rowOff>
    </xdr:to>
    <xdr:sp macro="" textlink="">
      <xdr:nvSpPr>
        <xdr:cNvPr id="104" name="フローチャート: 判断 103">
          <a:extLst>
            <a:ext uri="{FF2B5EF4-FFF2-40B4-BE49-F238E27FC236}">
              <a16:creationId xmlns:a16="http://schemas.microsoft.com/office/drawing/2014/main" id="{00000000-0008-0000-0F00-000068000000}"/>
            </a:ext>
          </a:extLst>
        </xdr:cNvPr>
        <xdr:cNvSpPr/>
      </xdr:nvSpPr>
      <xdr:spPr>
        <a:xfrm>
          <a:off x="8699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132842</xdr:rowOff>
    </xdr:from>
    <xdr:to>
      <xdr:col>55</xdr:col>
      <xdr:colOff>50800</xdr:colOff>
      <xdr:row>38</xdr:row>
      <xdr:rowOff>62992</xdr:rowOff>
    </xdr:to>
    <xdr:sp macro="" textlink="">
      <xdr:nvSpPr>
        <xdr:cNvPr id="110" name="楕円 109">
          <a:extLst>
            <a:ext uri="{FF2B5EF4-FFF2-40B4-BE49-F238E27FC236}">
              <a16:creationId xmlns:a16="http://schemas.microsoft.com/office/drawing/2014/main" id="{00000000-0008-0000-0F00-00006E000000}"/>
            </a:ext>
          </a:extLst>
        </xdr:cNvPr>
        <xdr:cNvSpPr/>
      </xdr:nvSpPr>
      <xdr:spPr>
        <a:xfrm>
          <a:off x="104267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155719</xdr:rowOff>
    </xdr:from>
    <xdr:ext cx="469744" cy="259045"/>
    <xdr:sp macro="" textlink="">
      <xdr:nvSpPr>
        <xdr:cNvPr id="111" name="【図書館】&#10;一人当たり面積該当値テキスト">
          <a:extLst>
            <a:ext uri="{FF2B5EF4-FFF2-40B4-BE49-F238E27FC236}">
              <a16:creationId xmlns:a16="http://schemas.microsoft.com/office/drawing/2014/main" id="{00000000-0008-0000-0F00-00006F000000}"/>
            </a:ext>
          </a:extLst>
        </xdr:cNvPr>
        <xdr:cNvSpPr txBox="1"/>
      </xdr:nvSpPr>
      <xdr:spPr>
        <a:xfrm>
          <a:off x="10515600" y="63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55118</xdr:rowOff>
    </xdr:from>
    <xdr:to>
      <xdr:col>50</xdr:col>
      <xdr:colOff>165100</xdr:colOff>
      <xdr:row>39</xdr:row>
      <xdr:rowOff>156718</xdr:rowOff>
    </xdr:to>
    <xdr:sp macro="" textlink="">
      <xdr:nvSpPr>
        <xdr:cNvPr id="112" name="楕円 111">
          <a:extLst>
            <a:ext uri="{FF2B5EF4-FFF2-40B4-BE49-F238E27FC236}">
              <a16:creationId xmlns:a16="http://schemas.microsoft.com/office/drawing/2014/main" id="{00000000-0008-0000-0F00-000070000000}"/>
            </a:ext>
          </a:extLst>
        </xdr:cNvPr>
        <xdr:cNvSpPr/>
      </xdr:nvSpPr>
      <xdr:spPr>
        <a:xfrm>
          <a:off x="9588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12192</xdr:rowOff>
    </xdr:from>
    <xdr:to>
      <xdr:col>55</xdr:col>
      <xdr:colOff>0</xdr:colOff>
      <xdr:row>39</xdr:row>
      <xdr:rowOff>105918</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9639300" y="6527292"/>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1541</xdr:rowOff>
    </xdr:from>
    <xdr:ext cx="469744" cy="259045"/>
    <xdr:sp macro="" textlink="">
      <xdr:nvSpPr>
        <xdr:cNvPr id="114" name="n_1aveValue【図書館】&#10;一人当たり面積">
          <a:extLst>
            <a:ext uri="{FF2B5EF4-FFF2-40B4-BE49-F238E27FC236}">
              <a16:creationId xmlns:a16="http://schemas.microsoft.com/office/drawing/2014/main" id="{00000000-0008-0000-0F00-000072000000}"/>
            </a:ext>
          </a:extLst>
        </xdr:cNvPr>
        <xdr:cNvSpPr txBox="1"/>
      </xdr:nvSpPr>
      <xdr:spPr>
        <a:xfrm>
          <a:off x="93917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58945</xdr:rowOff>
    </xdr:from>
    <xdr:ext cx="469744" cy="259045"/>
    <xdr:sp macro="" textlink="">
      <xdr:nvSpPr>
        <xdr:cNvPr id="115" name="n_2aveValue【図書館】&#10;一人当たり面積">
          <a:extLst>
            <a:ext uri="{FF2B5EF4-FFF2-40B4-BE49-F238E27FC236}">
              <a16:creationId xmlns:a16="http://schemas.microsoft.com/office/drawing/2014/main" id="{00000000-0008-0000-0F00-000073000000}"/>
            </a:ext>
          </a:extLst>
        </xdr:cNvPr>
        <xdr:cNvSpPr txBox="1"/>
      </xdr:nvSpPr>
      <xdr:spPr>
        <a:xfrm>
          <a:off x="8515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1795</xdr:rowOff>
    </xdr:from>
    <xdr:ext cx="469744" cy="259045"/>
    <xdr:sp macro="" textlink="">
      <xdr:nvSpPr>
        <xdr:cNvPr id="116" name="n_1mainValue【図書館】&#10;一人当たり面積">
          <a:extLst>
            <a:ext uri="{FF2B5EF4-FFF2-40B4-BE49-F238E27FC236}">
              <a16:creationId xmlns:a16="http://schemas.microsoft.com/office/drawing/2014/main" id="{00000000-0008-0000-0F00-000074000000}"/>
            </a:ext>
          </a:extLst>
        </xdr:cNvPr>
        <xdr:cNvSpPr txBox="1"/>
      </xdr:nvSpPr>
      <xdr:spPr>
        <a:xfrm>
          <a:off x="93917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a:extLst>
            <a:ext uri="{FF2B5EF4-FFF2-40B4-BE49-F238E27FC236}">
              <a16:creationId xmlns:a16="http://schemas.microsoft.com/office/drawing/2014/main" id="{00000000-0008-0000-0F00-00007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a:extLst>
            <a:ext uri="{FF2B5EF4-FFF2-40B4-BE49-F238E27FC236}">
              <a16:creationId xmlns:a16="http://schemas.microsoft.com/office/drawing/2014/main" id="{00000000-0008-0000-0F00-00007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a:extLst>
            <a:ext uri="{FF2B5EF4-FFF2-40B4-BE49-F238E27FC236}">
              <a16:creationId xmlns:a16="http://schemas.microsoft.com/office/drawing/2014/main" id="{00000000-0008-0000-0F00-00007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a:extLst>
            <a:ext uri="{FF2B5EF4-FFF2-40B4-BE49-F238E27FC236}">
              <a16:creationId xmlns:a16="http://schemas.microsoft.com/office/drawing/2014/main" id="{00000000-0008-0000-0F00-00007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a:extLst>
            <a:ext uri="{FF2B5EF4-FFF2-40B4-BE49-F238E27FC236}">
              <a16:creationId xmlns:a16="http://schemas.microsoft.com/office/drawing/2014/main" id="{00000000-0008-0000-0F00-00007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a:extLst>
            <a:ext uri="{FF2B5EF4-FFF2-40B4-BE49-F238E27FC236}">
              <a16:creationId xmlns:a16="http://schemas.microsoft.com/office/drawing/2014/main" id="{00000000-0008-0000-0F00-00007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a:extLst>
            <a:ext uri="{FF2B5EF4-FFF2-40B4-BE49-F238E27FC236}">
              <a16:creationId xmlns:a16="http://schemas.microsoft.com/office/drawing/2014/main" id="{00000000-0008-0000-0F00-00007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a:extLst>
            <a:ext uri="{FF2B5EF4-FFF2-40B4-BE49-F238E27FC236}">
              <a16:creationId xmlns:a16="http://schemas.microsoft.com/office/drawing/2014/main" id="{00000000-0008-0000-0F00-00007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a:extLst>
            <a:ext uri="{FF2B5EF4-FFF2-40B4-BE49-F238E27FC236}">
              <a16:creationId xmlns:a16="http://schemas.microsoft.com/office/drawing/2014/main" id="{00000000-0008-0000-0F00-00008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17145</xdr:rowOff>
    </xdr:from>
    <xdr:to>
      <xdr:col>24</xdr:col>
      <xdr:colOff>62865</xdr:colOff>
      <xdr:row>62</xdr:row>
      <xdr:rowOff>133350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4634865" y="9789795"/>
          <a:ext cx="0" cy="97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137177</xdr:rowOff>
    </xdr:from>
    <xdr:ext cx="405111" cy="259045"/>
    <xdr:sp macro="" textlink="">
      <xdr:nvSpPr>
        <xdr:cNvPr id="141" name="【体育館・プール】&#10;有形固定資産減価償却率最小値テキスト">
          <a:extLst>
            <a:ext uri="{FF2B5EF4-FFF2-40B4-BE49-F238E27FC236}">
              <a16:creationId xmlns:a16="http://schemas.microsoft.com/office/drawing/2014/main" id="{00000000-0008-0000-0F00-00008D000000}"/>
            </a:ext>
          </a:extLst>
        </xdr:cNvPr>
        <xdr:cNvSpPr txBox="1"/>
      </xdr:nvSpPr>
      <xdr:spPr>
        <a:xfrm>
          <a:off x="4673600"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133350</xdr:rowOff>
    </xdr:from>
    <xdr:to>
      <xdr:col>24</xdr:col>
      <xdr:colOff>152400</xdr:colOff>
      <xdr:row>62</xdr:row>
      <xdr:rowOff>133350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4546600" y="107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135272</xdr:rowOff>
    </xdr:from>
    <xdr:ext cx="405111" cy="259045"/>
    <xdr:sp macro="" textlink="">
      <xdr:nvSpPr>
        <xdr:cNvPr id="143" name="【体育館・プール】&#10;有形固定資産減価償却率最大値テキスト">
          <a:extLst>
            <a:ext uri="{FF2B5EF4-FFF2-40B4-BE49-F238E27FC236}">
              <a16:creationId xmlns:a16="http://schemas.microsoft.com/office/drawing/2014/main" id="{00000000-0008-0000-0F00-00008F000000}"/>
            </a:ext>
          </a:extLst>
        </xdr:cNvPr>
        <xdr:cNvSpPr txBox="1"/>
      </xdr:nvSpPr>
      <xdr:spPr>
        <a:xfrm>
          <a:off x="4673600" y="956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17145</xdr:rowOff>
    </xdr:from>
    <xdr:to>
      <xdr:col>24</xdr:col>
      <xdr:colOff>152400</xdr:colOff>
      <xdr:row>57</xdr:row>
      <xdr:rowOff>17145</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4546600" y="978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45" name="【体育館・プール】&#10;有形固定資産減価償却率平均値テキスト">
          <a:extLst>
            <a:ext uri="{FF2B5EF4-FFF2-40B4-BE49-F238E27FC236}">
              <a16:creationId xmlns:a16="http://schemas.microsoft.com/office/drawing/2014/main" id="{00000000-0008-0000-0F00-000091000000}"/>
            </a:ext>
          </a:extLst>
        </xdr:cNvPr>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46" name="フローチャート: 判断 145">
          <a:extLst>
            <a:ext uri="{FF2B5EF4-FFF2-40B4-BE49-F238E27FC236}">
              <a16:creationId xmlns:a16="http://schemas.microsoft.com/office/drawing/2014/main" id="{00000000-0008-0000-0F00-000092000000}"/>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48260</xdr:rowOff>
    </xdr:from>
    <xdr:to>
      <xdr:col>20</xdr:col>
      <xdr:colOff>38100</xdr:colOff>
      <xdr:row>59</xdr:row>
      <xdr:rowOff>149860</xdr:rowOff>
    </xdr:to>
    <xdr:sp macro="" textlink="">
      <xdr:nvSpPr>
        <xdr:cNvPr id="147" name="フローチャート: 判断 146">
          <a:extLst>
            <a:ext uri="{FF2B5EF4-FFF2-40B4-BE49-F238E27FC236}">
              <a16:creationId xmlns:a16="http://schemas.microsoft.com/office/drawing/2014/main" id="{00000000-0008-0000-0F00-000093000000}"/>
            </a:ext>
          </a:extLst>
        </xdr:cNvPr>
        <xdr:cNvSpPr/>
      </xdr:nvSpPr>
      <xdr:spPr>
        <a:xfrm>
          <a:off x="3746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46355</xdr:rowOff>
    </xdr:from>
    <xdr:to>
      <xdr:col>15</xdr:col>
      <xdr:colOff>101600</xdr:colOff>
      <xdr:row>59</xdr:row>
      <xdr:rowOff>147955</xdr:rowOff>
    </xdr:to>
    <xdr:sp macro="" textlink="">
      <xdr:nvSpPr>
        <xdr:cNvPr id="148" name="フローチャート: 判断 147">
          <a:extLst>
            <a:ext uri="{FF2B5EF4-FFF2-40B4-BE49-F238E27FC236}">
              <a16:creationId xmlns:a16="http://schemas.microsoft.com/office/drawing/2014/main" id="{00000000-0008-0000-0F00-000094000000}"/>
            </a:ext>
          </a:extLst>
        </xdr:cNvPr>
        <xdr:cNvSpPr/>
      </xdr:nvSpPr>
      <xdr:spPr>
        <a:xfrm>
          <a:off x="2857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82550</xdr:rowOff>
    </xdr:from>
    <xdr:to>
      <xdr:col>24</xdr:col>
      <xdr:colOff>114300</xdr:colOff>
      <xdr:row>63</xdr:row>
      <xdr:rowOff>12700</xdr:rowOff>
    </xdr:to>
    <xdr:sp macro="" textlink="">
      <xdr:nvSpPr>
        <xdr:cNvPr id="154" name="楕円 153">
          <a:extLst>
            <a:ext uri="{FF2B5EF4-FFF2-40B4-BE49-F238E27FC236}">
              <a16:creationId xmlns:a16="http://schemas.microsoft.com/office/drawing/2014/main" id="{00000000-0008-0000-0F00-00009A000000}"/>
            </a:ext>
          </a:extLst>
        </xdr:cNvPr>
        <xdr:cNvSpPr/>
      </xdr:nvSpPr>
      <xdr:spPr>
        <a:xfrm>
          <a:off x="4584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168927</xdr:rowOff>
    </xdr:from>
    <xdr:ext cx="405111" cy="259045"/>
    <xdr:sp macro="" textlink="">
      <xdr:nvSpPr>
        <xdr:cNvPr id="155" name="【体育館・プール】&#10;有形固定資産減価償却率該当値テキスト">
          <a:extLst>
            <a:ext uri="{FF2B5EF4-FFF2-40B4-BE49-F238E27FC236}">
              <a16:creationId xmlns:a16="http://schemas.microsoft.com/office/drawing/2014/main" id="{00000000-0008-0000-0F00-00009B000000}"/>
            </a:ext>
          </a:extLst>
        </xdr:cNvPr>
        <xdr:cNvSpPr txBox="1"/>
      </xdr:nvSpPr>
      <xdr:spPr>
        <a:xfrm>
          <a:off x="4673600" y="1062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160655</xdr:rowOff>
    </xdr:from>
    <xdr:to>
      <xdr:col>20</xdr:col>
      <xdr:colOff>38100</xdr:colOff>
      <xdr:row>63</xdr:row>
      <xdr:rowOff>90805</xdr:rowOff>
    </xdr:to>
    <xdr:sp macro="" textlink="">
      <xdr:nvSpPr>
        <xdr:cNvPr id="156" name="楕円 155">
          <a:extLst>
            <a:ext uri="{FF2B5EF4-FFF2-40B4-BE49-F238E27FC236}">
              <a16:creationId xmlns:a16="http://schemas.microsoft.com/office/drawing/2014/main" id="{00000000-0008-0000-0F00-00009C000000}"/>
            </a:ext>
          </a:extLst>
        </xdr:cNvPr>
        <xdr:cNvSpPr/>
      </xdr:nvSpPr>
      <xdr:spPr>
        <a:xfrm>
          <a:off x="3746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133350</xdr:rowOff>
    </xdr:from>
    <xdr:to>
      <xdr:col>24</xdr:col>
      <xdr:colOff>63500</xdr:colOff>
      <xdr:row>63</xdr:row>
      <xdr:rowOff>40005</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flipV="1">
          <a:off x="3797300" y="1076325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166387</xdr:rowOff>
    </xdr:from>
    <xdr:ext cx="405111" cy="259045"/>
    <xdr:sp macro="" textlink="">
      <xdr:nvSpPr>
        <xdr:cNvPr id="158" name="n_1aveValue【体育館・プール】&#10;有形固定資産減価償却率">
          <a:extLst>
            <a:ext uri="{FF2B5EF4-FFF2-40B4-BE49-F238E27FC236}">
              <a16:creationId xmlns:a16="http://schemas.microsoft.com/office/drawing/2014/main" id="{00000000-0008-0000-0F00-00009E000000}"/>
            </a:ext>
          </a:extLst>
        </xdr:cNvPr>
        <xdr:cNvSpPr txBox="1"/>
      </xdr:nvSpPr>
      <xdr:spPr>
        <a:xfrm>
          <a:off x="35820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164482</xdr:rowOff>
    </xdr:from>
    <xdr:ext cx="405111" cy="259045"/>
    <xdr:sp macro="" textlink="">
      <xdr:nvSpPr>
        <xdr:cNvPr id="159" name="n_2aveValue【体育館・プール】&#10;有形固定資産減価償却率">
          <a:extLst>
            <a:ext uri="{FF2B5EF4-FFF2-40B4-BE49-F238E27FC236}">
              <a16:creationId xmlns:a16="http://schemas.microsoft.com/office/drawing/2014/main" id="{00000000-0008-0000-0F00-00009F000000}"/>
            </a:ext>
          </a:extLst>
        </xdr:cNvPr>
        <xdr:cNvSpPr txBox="1"/>
      </xdr:nvSpPr>
      <xdr:spPr>
        <a:xfrm>
          <a:off x="2705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81932</xdr:rowOff>
    </xdr:from>
    <xdr:ext cx="405111" cy="259045"/>
    <xdr:sp macro="" textlink="">
      <xdr:nvSpPr>
        <xdr:cNvPr id="160" name="n_1mainValue【体育館・プール】&#10;有形固定資産減価償却率">
          <a:extLst>
            <a:ext uri="{FF2B5EF4-FFF2-40B4-BE49-F238E27FC236}">
              <a16:creationId xmlns:a16="http://schemas.microsoft.com/office/drawing/2014/main" id="{00000000-0008-0000-0F00-0000A0000000}"/>
            </a:ext>
          </a:extLst>
        </xdr:cNvPr>
        <xdr:cNvSpPr txBox="1"/>
      </xdr:nvSpPr>
      <xdr:spPr>
        <a:xfrm>
          <a:off x="3582044"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体育館・プール】&#10;一人当たり面積グラフ枠">
          <a:extLst>
            <a:ext uri="{FF2B5EF4-FFF2-40B4-BE49-F238E27FC236}">
              <a16:creationId xmlns:a16="http://schemas.microsoft.com/office/drawing/2014/main" id="{00000000-0008-0000-0F00-0000B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62</xdr:row>
      <xdr:rowOff>167640</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flipV="1">
          <a:off x="10476865" y="95783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xdr:rowOff>
    </xdr:from>
    <xdr:ext cx="469744" cy="259045"/>
    <xdr:sp macro="" textlink="">
      <xdr:nvSpPr>
        <xdr:cNvPr id="185" name="【体育館・プール】&#10;一人当たり面積最小値テキスト">
          <a:extLst>
            <a:ext uri="{FF2B5EF4-FFF2-40B4-BE49-F238E27FC236}">
              <a16:creationId xmlns:a16="http://schemas.microsoft.com/office/drawing/2014/main" id="{00000000-0008-0000-0F00-0000B9000000}"/>
            </a:ext>
          </a:extLst>
        </xdr:cNvPr>
        <xdr:cNvSpPr txBox="1"/>
      </xdr:nvSpPr>
      <xdr:spPr>
        <a:xfrm>
          <a:off x="10515600"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167640</xdr:rowOff>
    </xdr:from>
    <xdr:to>
      <xdr:col>55</xdr:col>
      <xdr:colOff>88900</xdr:colOff>
      <xdr:row>62</xdr:row>
      <xdr:rowOff>167640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10388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187" name="【体育館・プール】&#10;一人当たり面積最大値テキスト">
          <a:extLst>
            <a:ext uri="{FF2B5EF4-FFF2-40B4-BE49-F238E27FC236}">
              <a16:creationId xmlns:a16="http://schemas.microsoft.com/office/drawing/2014/main" id="{00000000-0008-0000-0F00-0000BB000000}"/>
            </a:ext>
          </a:extLst>
        </xdr:cNvPr>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53357</xdr:rowOff>
    </xdr:from>
    <xdr:ext cx="469744" cy="259045"/>
    <xdr:sp macro="" textlink="">
      <xdr:nvSpPr>
        <xdr:cNvPr id="189" name="【体育館・プール】&#10;一人当たり面積平均値テキスト">
          <a:extLst>
            <a:ext uri="{FF2B5EF4-FFF2-40B4-BE49-F238E27FC236}">
              <a16:creationId xmlns:a16="http://schemas.microsoft.com/office/drawing/2014/main" id="{00000000-0008-0000-0F00-0000BD000000}"/>
            </a:ext>
          </a:extLst>
        </xdr:cNvPr>
        <xdr:cNvSpPr txBox="1"/>
      </xdr:nvSpPr>
      <xdr:spPr>
        <a:xfrm>
          <a:off x="10515600" y="1051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74930</xdr:rowOff>
    </xdr:from>
    <xdr:to>
      <xdr:col>55</xdr:col>
      <xdr:colOff>50800</xdr:colOff>
      <xdr:row>62</xdr:row>
      <xdr:rowOff>5080</xdr:rowOff>
    </xdr:to>
    <xdr:sp macro="" textlink="">
      <xdr:nvSpPr>
        <xdr:cNvPr id="190" name="フローチャート: 判断 189">
          <a:extLst>
            <a:ext uri="{FF2B5EF4-FFF2-40B4-BE49-F238E27FC236}">
              <a16:creationId xmlns:a16="http://schemas.microsoft.com/office/drawing/2014/main" id="{00000000-0008-0000-0F00-0000BE000000}"/>
            </a:ext>
          </a:extLst>
        </xdr:cNvPr>
        <xdr:cNvSpPr/>
      </xdr:nvSpPr>
      <xdr:spPr>
        <a:xfrm>
          <a:off x="104267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44450</xdr:rowOff>
    </xdr:from>
    <xdr:to>
      <xdr:col>50</xdr:col>
      <xdr:colOff>165100</xdr:colOff>
      <xdr:row>61</xdr:row>
      <xdr:rowOff>146050</xdr:rowOff>
    </xdr:to>
    <xdr:sp macro="" textlink="">
      <xdr:nvSpPr>
        <xdr:cNvPr id="191" name="フローチャート: 判断 190">
          <a:extLst>
            <a:ext uri="{FF2B5EF4-FFF2-40B4-BE49-F238E27FC236}">
              <a16:creationId xmlns:a16="http://schemas.microsoft.com/office/drawing/2014/main" id="{00000000-0008-0000-0F00-0000BF000000}"/>
            </a:ext>
          </a:extLst>
        </xdr:cNvPr>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128270</xdr:rowOff>
    </xdr:from>
    <xdr:to>
      <xdr:col>46</xdr:col>
      <xdr:colOff>38100</xdr:colOff>
      <xdr:row>62</xdr:row>
      <xdr:rowOff>58420</xdr:rowOff>
    </xdr:to>
    <xdr:sp macro="" textlink="">
      <xdr:nvSpPr>
        <xdr:cNvPr id="192" name="フローチャート: 判断 191">
          <a:extLst>
            <a:ext uri="{FF2B5EF4-FFF2-40B4-BE49-F238E27FC236}">
              <a16:creationId xmlns:a16="http://schemas.microsoft.com/office/drawing/2014/main" id="{00000000-0008-0000-0F00-0000C0000000}"/>
            </a:ext>
          </a:extLst>
        </xdr:cNvPr>
        <xdr:cNvSpPr/>
      </xdr:nvSpPr>
      <xdr:spPr>
        <a:xfrm>
          <a:off x="8699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55880</xdr:rowOff>
    </xdr:from>
    <xdr:to>
      <xdr:col>55</xdr:col>
      <xdr:colOff>50800</xdr:colOff>
      <xdr:row>60</xdr:row>
      <xdr:rowOff>157480</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4267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78757</xdr:rowOff>
    </xdr:from>
    <xdr:ext cx="469744" cy="259045"/>
    <xdr:sp macro="" textlink="">
      <xdr:nvSpPr>
        <xdr:cNvPr id="199" name="【体育館・プール】&#10;一人当たり面積該当値テキスト">
          <a:extLst>
            <a:ext uri="{FF2B5EF4-FFF2-40B4-BE49-F238E27FC236}">
              <a16:creationId xmlns:a16="http://schemas.microsoft.com/office/drawing/2014/main" id="{00000000-0008-0000-0F00-0000C7000000}"/>
            </a:ext>
          </a:extLst>
        </xdr:cNvPr>
        <xdr:cNvSpPr txBox="1"/>
      </xdr:nvSpPr>
      <xdr:spPr>
        <a:xfrm>
          <a:off x="10515600"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40640</xdr:rowOff>
    </xdr:from>
    <xdr:to>
      <xdr:col>50</xdr:col>
      <xdr:colOff>165100</xdr:colOff>
      <xdr:row>60</xdr:row>
      <xdr:rowOff>142240</xdr:rowOff>
    </xdr:to>
    <xdr:sp macro="" textlink="">
      <xdr:nvSpPr>
        <xdr:cNvPr id="200" name="楕円 199">
          <a:extLst>
            <a:ext uri="{FF2B5EF4-FFF2-40B4-BE49-F238E27FC236}">
              <a16:creationId xmlns:a16="http://schemas.microsoft.com/office/drawing/2014/main" id="{00000000-0008-0000-0F00-0000C8000000}"/>
            </a:ext>
          </a:extLst>
        </xdr:cNvPr>
        <xdr:cNvSpPr/>
      </xdr:nvSpPr>
      <xdr:spPr>
        <a:xfrm>
          <a:off x="9588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91440</xdr:rowOff>
    </xdr:from>
    <xdr:to>
      <xdr:col>55</xdr:col>
      <xdr:colOff>0</xdr:colOff>
      <xdr:row>60</xdr:row>
      <xdr:rowOff>106680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9639300" y="103784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137177</xdr:rowOff>
    </xdr:from>
    <xdr:ext cx="469744" cy="259045"/>
    <xdr:sp macro="" textlink="">
      <xdr:nvSpPr>
        <xdr:cNvPr id="202" name="n_1aveValue【体育館・プール】&#10;一人当たり面積">
          <a:extLst>
            <a:ext uri="{FF2B5EF4-FFF2-40B4-BE49-F238E27FC236}">
              <a16:creationId xmlns:a16="http://schemas.microsoft.com/office/drawing/2014/main" id="{00000000-0008-0000-0F00-0000CA000000}"/>
            </a:ext>
          </a:extLst>
        </xdr:cNvPr>
        <xdr:cNvSpPr txBox="1"/>
      </xdr:nvSpPr>
      <xdr:spPr>
        <a:xfrm>
          <a:off x="9391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74947</xdr:rowOff>
    </xdr:from>
    <xdr:ext cx="469744" cy="259045"/>
    <xdr:sp macro="" textlink="">
      <xdr:nvSpPr>
        <xdr:cNvPr id="203" name="n_2aveValue【体育館・プール】&#10;一人当たり面積">
          <a:extLst>
            <a:ext uri="{FF2B5EF4-FFF2-40B4-BE49-F238E27FC236}">
              <a16:creationId xmlns:a16="http://schemas.microsoft.com/office/drawing/2014/main" id="{00000000-0008-0000-0F00-0000CB000000}"/>
            </a:ext>
          </a:extLst>
        </xdr:cNvPr>
        <xdr:cNvSpPr txBox="1"/>
      </xdr:nvSpPr>
      <xdr:spPr>
        <a:xfrm>
          <a:off x="8515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158767</xdr:rowOff>
    </xdr:from>
    <xdr:ext cx="469744" cy="259045"/>
    <xdr:sp macro="" textlink="">
      <xdr:nvSpPr>
        <xdr:cNvPr id="204" name="n_1mainValue【体育館・プール】&#10;一人当たり面積">
          <a:extLst>
            <a:ext uri="{FF2B5EF4-FFF2-40B4-BE49-F238E27FC236}">
              <a16:creationId xmlns:a16="http://schemas.microsoft.com/office/drawing/2014/main" id="{00000000-0008-0000-0F00-0000CC000000}"/>
            </a:ext>
          </a:extLst>
        </xdr:cNvPr>
        <xdr:cNvSpPr txBox="1"/>
      </xdr:nvSpPr>
      <xdr:spPr>
        <a:xfrm>
          <a:off x="93917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a:extLst>
            <a:ext uri="{FF2B5EF4-FFF2-40B4-BE49-F238E27FC236}">
              <a16:creationId xmlns:a16="http://schemas.microsoft.com/office/drawing/2014/main" id="{00000000-0008-0000-0F00-0000E4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85</xdr:row>
      <xdr:rowOff>95250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flipV="1">
          <a:off x="4634865" y="132283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230" name="【福祉施設】&#10;有形固定資産減価償却率最小値テキスト">
          <a:extLst>
            <a:ext uri="{FF2B5EF4-FFF2-40B4-BE49-F238E27FC236}">
              <a16:creationId xmlns:a16="http://schemas.microsoft.com/office/drawing/2014/main" id="{00000000-0008-0000-0F00-0000E6000000}"/>
            </a:ext>
          </a:extLst>
        </xdr:cNvPr>
        <xdr:cNvSpPr txBox="1"/>
      </xdr:nvSpPr>
      <xdr:spPr>
        <a:xfrm>
          <a:off x="46736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4546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232" name="【福祉施設】&#10;有形固定資産減価償却率最大値テキスト">
          <a:extLst>
            <a:ext uri="{FF2B5EF4-FFF2-40B4-BE49-F238E27FC236}">
              <a16:creationId xmlns:a16="http://schemas.microsoft.com/office/drawing/2014/main" id="{00000000-0008-0000-0F00-0000E8000000}"/>
            </a:ext>
          </a:extLst>
        </xdr:cNvPr>
        <xdr:cNvSpPr txBox="1"/>
      </xdr:nvSpPr>
      <xdr:spPr>
        <a:xfrm>
          <a:off x="4673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120666</xdr:rowOff>
    </xdr:from>
    <xdr:ext cx="405111" cy="259045"/>
    <xdr:sp macro="" textlink="">
      <xdr:nvSpPr>
        <xdr:cNvPr id="234" name="【福祉施設】&#10;有形固定資産減価償却率平均値テキスト">
          <a:extLst>
            <a:ext uri="{FF2B5EF4-FFF2-40B4-BE49-F238E27FC236}">
              <a16:creationId xmlns:a16="http://schemas.microsoft.com/office/drawing/2014/main" id="{00000000-0008-0000-0F00-0000EA000000}"/>
            </a:ext>
          </a:extLst>
        </xdr:cNvPr>
        <xdr:cNvSpPr txBox="1"/>
      </xdr:nvSpPr>
      <xdr:spPr>
        <a:xfrm>
          <a:off x="4673600" y="13665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97789</xdr:rowOff>
    </xdr:from>
    <xdr:to>
      <xdr:col>24</xdr:col>
      <xdr:colOff>114300</xdr:colOff>
      <xdr:row>81</xdr:row>
      <xdr:rowOff>27939</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45847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52070</xdr:rowOff>
    </xdr:from>
    <xdr:to>
      <xdr:col>15</xdr:col>
      <xdr:colOff>101600</xdr:colOff>
      <xdr:row>80</xdr:row>
      <xdr:rowOff>153670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2857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45847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160038</xdr:rowOff>
    </xdr:from>
    <xdr:ext cx="405111" cy="259045"/>
    <xdr:sp macro="" textlink="">
      <xdr:nvSpPr>
        <xdr:cNvPr id="244" name="【福祉施設】&#10;有形固定資産減価償却率該当値テキスト">
          <a:extLst>
            <a:ext uri="{FF2B5EF4-FFF2-40B4-BE49-F238E27FC236}">
              <a16:creationId xmlns:a16="http://schemas.microsoft.com/office/drawing/2014/main" id="{00000000-0008-0000-0F00-0000F4000000}"/>
            </a:ext>
          </a:extLst>
        </xdr:cNvPr>
        <xdr:cNvSpPr txBox="1"/>
      </xdr:nvSpPr>
      <xdr:spPr>
        <a:xfrm>
          <a:off x="4673600" y="1387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67311</xdr:rowOff>
    </xdr:from>
    <xdr:to>
      <xdr:col>20</xdr:col>
      <xdr:colOff>38100</xdr:colOff>
      <xdr:row>81</xdr:row>
      <xdr:rowOff>168911</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3746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60961</xdr:rowOff>
    </xdr:from>
    <xdr:to>
      <xdr:col>24</xdr:col>
      <xdr:colOff>63500</xdr:colOff>
      <xdr:row>81</xdr:row>
      <xdr:rowOff>118111</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3797300" y="1394841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47" name="n_1aveValue【福祉施設】&#10;有形固定資産減価償却率">
          <a:extLst>
            <a:ext uri="{FF2B5EF4-FFF2-40B4-BE49-F238E27FC236}">
              <a16:creationId xmlns:a16="http://schemas.microsoft.com/office/drawing/2014/main" id="{00000000-0008-0000-0F00-0000F7000000}"/>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170197</xdr:rowOff>
    </xdr:from>
    <xdr:ext cx="405111" cy="259045"/>
    <xdr:sp macro="" textlink="">
      <xdr:nvSpPr>
        <xdr:cNvPr id="248" name="n_2aveValue【福祉施設】&#10;有形固定資産減価償却率">
          <a:extLst>
            <a:ext uri="{FF2B5EF4-FFF2-40B4-BE49-F238E27FC236}">
              <a16:creationId xmlns:a16="http://schemas.microsoft.com/office/drawing/2014/main" id="{00000000-0008-0000-0F00-0000F8000000}"/>
            </a:ext>
          </a:extLst>
        </xdr:cNvPr>
        <xdr:cNvSpPr txBox="1"/>
      </xdr:nvSpPr>
      <xdr:spPr>
        <a:xfrm>
          <a:off x="2705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160038</xdr:rowOff>
    </xdr:from>
    <xdr:ext cx="405111" cy="259045"/>
    <xdr:sp macro="" textlink="">
      <xdr:nvSpPr>
        <xdr:cNvPr id="249" name="n_1mainValue【福祉施設】&#10;有形固定資産減価償却率">
          <a:extLst>
            <a:ext uri="{FF2B5EF4-FFF2-40B4-BE49-F238E27FC236}">
              <a16:creationId xmlns:a16="http://schemas.microsoft.com/office/drawing/2014/main" id="{00000000-0008-0000-0F00-0000F9000000}"/>
            </a:ext>
          </a:extLst>
        </xdr:cNvPr>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a:extLst>
            <a:ext uri="{FF2B5EF4-FFF2-40B4-BE49-F238E27FC236}">
              <a16:creationId xmlns:a16="http://schemas.microsoft.com/office/drawing/2014/main" id="{00000000-0008-0000-0F00-00001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85452</xdr:rowOff>
    </xdr:from>
    <xdr:to>
      <xdr:col>54</xdr:col>
      <xdr:colOff>189865</xdr:colOff>
      <xdr:row>86</xdr:row>
      <xdr:rowOff>149134</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flipV="1">
          <a:off x="10476865" y="13287102"/>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76" name="【福祉施設】&#10;一人当たり面積最小値テキスト">
          <a:extLst>
            <a:ext uri="{FF2B5EF4-FFF2-40B4-BE49-F238E27FC236}">
              <a16:creationId xmlns:a16="http://schemas.microsoft.com/office/drawing/2014/main" id="{00000000-0008-0000-0F00-000014010000}"/>
            </a:ext>
          </a:extLst>
        </xdr:cNvPr>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32129</xdr:rowOff>
    </xdr:from>
    <xdr:ext cx="469744" cy="259045"/>
    <xdr:sp macro="" textlink="">
      <xdr:nvSpPr>
        <xdr:cNvPr id="278" name="【福祉施設】&#10;一人当たり面積最大値テキスト">
          <a:extLst>
            <a:ext uri="{FF2B5EF4-FFF2-40B4-BE49-F238E27FC236}">
              <a16:creationId xmlns:a16="http://schemas.microsoft.com/office/drawing/2014/main" id="{00000000-0008-0000-0F00-000016010000}"/>
            </a:ext>
          </a:extLst>
        </xdr:cNvPr>
        <xdr:cNvSpPr txBox="1"/>
      </xdr:nvSpPr>
      <xdr:spPr>
        <a:xfrm>
          <a:off x="10515600" y="1306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85452</xdr:rowOff>
    </xdr:from>
    <xdr:to>
      <xdr:col>55</xdr:col>
      <xdr:colOff>88900</xdr:colOff>
      <xdr:row>77</xdr:row>
      <xdr:rowOff>85452</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10388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xdr:rowOff>
    </xdr:from>
    <xdr:ext cx="469744" cy="259045"/>
    <xdr:sp macro="" textlink="">
      <xdr:nvSpPr>
        <xdr:cNvPr id="280" name="【福祉施設】&#10;一人当たり面積平均値テキスト">
          <a:extLst>
            <a:ext uri="{FF2B5EF4-FFF2-40B4-BE49-F238E27FC236}">
              <a16:creationId xmlns:a16="http://schemas.microsoft.com/office/drawing/2014/main" id="{00000000-0008-0000-0F00-000018010000}"/>
            </a:ext>
          </a:extLst>
        </xdr:cNvPr>
        <xdr:cNvSpPr txBox="1"/>
      </xdr:nvSpPr>
      <xdr:spPr>
        <a:xfrm>
          <a:off x="10515600" y="1457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21589</xdr:rowOff>
    </xdr:from>
    <xdr:to>
      <xdr:col>55</xdr:col>
      <xdr:colOff>50800</xdr:colOff>
      <xdr:row>85</xdr:row>
      <xdr:rowOff>123189</xdr:rowOff>
    </xdr:to>
    <xdr:sp macro="" textlink="">
      <xdr:nvSpPr>
        <xdr:cNvPr id="281" name="フローチャート: 判断 280">
          <a:extLst>
            <a:ext uri="{FF2B5EF4-FFF2-40B4-BE49-F238E27FC236}">
              <a16:creationId xmlns:a16="http://schemas.microsoft.com/office/drawing/2014/main" id="{00000000-0008-0000-0F00-000019010000}"/>
            </a:ext>
          </a:extLst>
        </xdr:cNvPr>
        <xdr:cNvSpPr/>
      </xdr:nvSpPr>
      <xdr:spPr>
        <a:xfrm>
          <a:off x="10426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5262</xdr:rowOff>
    </xdr:from>
    <xdr:to>
      <xdr:col>50</xdr:col>
      <xdr:colOff>165100</xdr:colOff>
      <xdr:row>85</xdr:row>
      <xdr:rowOff>106862</xdr:rowOff>
    </xdr:to>
    <xdr:sp macro="" textlink="">
      <xdr:nvSpPr>
        <xdr:cNvPr id="282" name="フローチャート: 判断 281">
          <a:extLst>
            <a:ext uri="{FF2B5EF4-FFF2-40B4-BE49-F238E27FC236}">
              <a16:creationId xmlns:a16="http://schemas.microsoft.com/office/drawing/2014/main" id="{00000000-0008-0000-0F00-00001A010000}"/>
            </a:ext>
          </a:extLst>
        </xdr:cNvPr>
        <xdr:cNvSpPr/>
      </xdr:nvSpPr>
      <xdr:spPr>
        <a:xfrm>
          <a:off x="9588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77107</xdr:rowOff>
    </xdr:from>
    <xdr:to>
      <xdr:col>46</xdr:col>
      <xdr:colOff>38100</xdr:colOff>
      <xdr:row>86</xdr:row>
      <xdr:rowOff>7257</xdr:rowOff>
    </xdr:to>
    <xdr:sp macro="" textlink="">
      <xdr:nvSpPr>
        <xdr:cNvPr id="283" name="フローチャート: 判断 282">
          <a:extLst>
            <a:ext uri="{FF2B5EF4-FFF2-40B4-BE49-F238E27FC236}">
              <a16:creationId xmlns:a16="http://schemas.microsoft.com/office/drawing/2014/main" id="{00000000-0008-0000-0F00-00001B010000}"/>
            </a:ext>
          </a:extLst>
        </xdr:cNvPr>
        <xdr:cNvSpPr/>
      </xdr:nvSpPr>
      <xdr:spPr>
        <a:xfrm>
          <a:off x="8699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37919</xdr:rowOff>
    </xdr:from>
    <xdr:to>
      <xdr:col>55</xdr:col>
      <xdr:colOff>50800</xdr:colOff>
      <xdr:row>81</xdr:row>
      <xdr:rowOff>139519</xdr:rowOff>
    </xdr:to>
    <xdr:sp macro="" textlink="">
      <xdr:nvSpPr>
        <xdr:cNvPr id="289" name="楕円 288">
          <a:extLst>
            <a:ext uri="{FF2B5EF4-FFF2-40B4-BE49-F238E27FC236}">
              <a16:creationId xmlns:a16="http://schemas.microsoft.com/office/drawing/2014/main" id="{00000000-0008-0000-0F00-000021010000}"/>
            </a:ext>
          </a:extLst>
        </xdr:cNvPr>
        <xdr:cNvSpPr/>
      </xdr:nvSpPr>
      <xdr:spPr>
        <a:xfrm>
          <a:off x="10426700" y="13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60796</xdr:rowOff>
    </xdr:from>
    <xdr:ext cx="469744" cy="259045"/>
    <xdr:sp macro="" textlink="">
      <xdr:nvSpPr>
        <xdr:cNvPr id="290" name="【福祉施設】&#10;一人当たり面積該当値テキスト">
          <a:extLst>
            <a:ext uri="{FF2B5EF4-FFF2-40B4-BE49-F238E27FC236}">
              <a16:creationId xmlns:a16="http://schemas.microsoft.com/office/drawing/2014/main" id="{00000000-0008-0000-0F00-000022010000}"/>
            </a:ext>
          </a:extLst>
        </xdr:cNvPr>
        <xdr:cNvSpPr txBox="1"/>
      </xdr:nvSpPr>
      <xdr:spPr>
        <a:xfrm>
          <a:off x="10515600" y="1377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21589</xdr:rowOff>
    </xdr:from>
    <xdr:to>
      <xdr:col>50</xdr:col>
      <xdr:colOff>165100</xdr:colOff>
      <xdr:row>81</xdr:row>
      <xdr:rowOff>123189</xdr:rowOff>
    </xdr:to>
    <xdr:sp macro="" textlink="">
      <xdr:nvSpPr>
        <xdr:cNvPr id="291" name="楕円 290">
          <a:extLst>
            <a:ext uri="{FF2B5EF4-FFF2-40B4-BE49-F238E27FC236}">
              <a16:creationId xmlns:a16="http://schemas.microsoft.com/office/drawing/2014/main" id="{00000000-0008-0000-0F00-000023010000}"/>
            </a:ext>
          </a:extLst>
        </xdr:cNvPr>
        <xdr:cNvSpPr/>
      </xdr:nvSpPr>
      <xdr:spPr>
        <a:xfrm>
          <a:off x="9588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72389</xdr:rowOff>
    </xdr:from>
    <xdr:to>
      <xdr:col>55</xdr:col>
      <xdr:colOff>0</xdr:colOff>
      <xdr:row>81</xdr:row>
      <xdr:rowOff>88719</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9639300" y="13959839"/>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97989</xdr:rowOff>
    </xdr:from>
    <xdr:ext cx="469744" cy="259045"/>
    <xdr:sp macro="" textlink="">
      <xdr:nvSpPr>
        <xdr:cNvPr id="293" name="n_1aveValue【福祉施設】&#10;一人当たり面積">
          <a:extLst>
            <a:ext uri="{FF2B5EF4-FFF2-40B4-BE49-F238E27FC236}">
              <a16:creationId xmlns:a16="http://schemas.microsoft.com/office/drawing/2014/main" id="{00000000-0008-0000-0F00-000025010000}"/>
            </a:ext>
          </a:extLst>
        </xdr:cNvPr>
        <xdr:cNvSpPr txBox="1"/>
      </xdr:nvSpPr>
      <xdr:spPr>
        <a:xfrm>
          <a:off x="9391727" y="146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23784</xdr:rowOff>
    </xdr:from>
    <xdr:ext cx="469744" cy="259045"/>
    <xdr:sp macro="" textlink="">
      <xdr:nvSpPr>
        <xdr:cNvPr id="294" name="n_2aveValue【福祉施設】&#10;一人当たり面積">
          <a:extLst>
            <a:ext uri="{FF2B5EF4-FFF2-40B4-BE49-F238E27FC236}">
              <a16:creationId xmlns:a16="http://schemas.microsoft.com/office/drawing/2014/main" id="{00000000-0008-0000-0F00-000026010000}"/>
            </a:ext>
          </a:extLst>
        </xdr:cNvPr>
        <xdr:cNvSpPr txBox="1"/>
      </xdr:nvSpPr>
      <xdr:spPr>
        <a:xfrm>
          <a:off x="8515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139716</xdr:rowOff>
    </xdr:from>
    <xdr:ext cx="469744" cy="259045"/>
    <xdr:sp macro="" textlink="">
      <xdr:nvSpPr>
        <xdr:cNvPr id="295" name="n_1mainValue【福祉施設】&#10;一人当たり面積">
          <a:extLst>
            <a:ext uri="{FF2B5EF4-FFF2-40B4-BE49-F238E27FC236}">
              <a16:creationId xmlns:a16="http://schemas.microsoft.com/office/drawing/2014/main" id="{00000000-0008-0000-0F00-000027010000}"/>
            </a:ext>
          </a:extLst>
        </xdr:cNvPr>
        <xdr:cNvSpPr txBox="1"/>
      </xdr:nvSpPr>
      <xdr:spPr>
        <a:xfrm>
          <a:off x="93917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市民会館】&#10;有形固定資産減価償却率グラフ枠">
          <a:extLst>
            <a:ext uri="{FF2B5EF4-FFF2-40B4-BE49-F238E27FC236}">
              <a16:creationId xmlns:a16="http://schemas.microsoft.com/office/drawing/2014/main" id="{00000000-0008-0000-0F00-00003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137922</xdr:rowOff>
    </xdr:from>
    <xdr:to>
      <xdr:col>24</xdr:col>
      <xdr:colOff>62865</xdr:colOff>
      <xdr:row>109</xdr:row>
      <xdr:rowOff>9906</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flipV="1">
          <a:off x="4634865" y="17454372"/>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13733</xdr:rowOff>
    </xdr:from>
    <xdr:ext cx="405111" cy="259045"/>
    <xdr:sp macro="" textlink="">
      <xdr:nvSpPr>
        <xdr:cNvPr id="319" name="【市民会館】&#10;有形固定資産減価償却率最小値テキスト">
          <a:extLst>
            <a:ext uri="{FF2B5EF4-FFF2-40B4-BE49-F238E27FC236}">
              <a16:creationId xmlns:a16="http://schemas.microsoft.com/office/drawing/2014/main" id="{00000000-0008-0000-0F00-00003F010000}"/>
            </a:ext>
          </a:extLst>
        </xdr:cNvPr>
        <xdr:cNvSpPr txBox="1"/>
      </xdr:nvSpPr>
      <xdr:spPr>
        <a:xfrm>
          <a:off x="4673600" y="187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9906</xdr:rowOff>
    </xdr:from>
    <xdr:to>
      <xdr:col>24</xdr:col>
      <xdr:colOff>152400</xdr:colOff>
      <xdr:row>109</xdr:row>
      <xdr:rowOff>9906</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4546600" y="1869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84599</xdr:rowOff>
    </xdr:from>
    <xdr:ext cx="405111" cy="259045"/>
    <xdr:sp macro="" textlink="">
      <xdr:nvSpPr>
        <xdr:cNvPr id="321" name="【市民会館】&#10;有形固定資産減価償却率最大値テキスト">
          <a:extLst>
            <a:ext uri="{FF2B5EF4-FFF2-40B4-BE49-F238E27FC236}">
              <a16:creationId xmlns:a16="http://schemas.microsoft.com/office/drawing/2014/main" id="{00000000-0008-0000-0F00-000041010000}"/>
            </a:ext>
          </a:extLst>
        </xdr:cNvPr>
        <xdr:cNvSpPr txBox="1"/>
      </xdr:nvSpPr>
      <xdr:spPr>
        <a:xfrm>
          <a:off x="4673600" y="1722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137922</xdr:rowOff>
    </xdr:from>
    <xdr:to>
      <xdr:col>24</xdr:col>
      <xdr:colOff>152400</xdr:colOff>
      <xdr:row>101</xdr:row>
      <xdr:rowOff>137922</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4546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73423</xdr:rowOff>
    </xdr:from>
    <xdr:ext cx="405111" cy="259045"/>
    <xdr:sp macro="" textlink="">
      <xdr:nvSpPr>
        <xdr:cNvPr id="323" name="【市民会館】&#10;有形固定資産減価償却率平均値テキスト">
          <a:extLst>
            <a:ext uri="{FF2B5EF4-FFF2-40B4-BE49-F238E27FC236}">
              <a16:creationId xmlns:a16="http://schemas.microsoft.com/office/drawing/2014/main" id="{00000000-0008-0000-0F00-000043010000}"/>
            </a:ext>
          </a:extLst>
        </xdr:cNvPr>
        <xdr:cNvSpPr txBox="1"/>
      </xdr:nvSpPr>
      <xdr:spPr>
        <a:xfrm>
          <a:off x="4673600" y="17732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50546</xdr:rowOff>
    </xdr:from>
    <xdr:to>
      <xdr:col>24</xdr:col>
      <xdr:colOff>114300</xdr:colOff>
      <xdr:row>104</xdr:row>
      <xdr:rowOff>152146</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45847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73406</xdr:rowOff>
    </xdr:from>
    <xdr:to>
      <xdr:col>20</xdr:col>
      <xdr:colOff>38100</xdr:colOff>
      <xdr:row>105</xdr:row>
      <xdr:rowOff>3556</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3746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13970</xdr:rowOff>
    </xdr:from>
    <xdr:to>
      <xdr:col>15</xdr:col>
      <xdr:colOff>101600</xdr:colOff>
      <xdr:row>104</xdr:row>
      <xdr:rowOff>115570</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2857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332" name="楕円 331">
          <a:extLst>
            <a:ext uri="{FF2B5EF4-FFF2-40B4-BE49-F238E27FC236}">
              <a16:creationId xmlns:a16="http://schemas.microsoft.com/office/drawing/2014/main" id="{00000000-0008-0000-0F00-00004C010000}"/>
            </a:ext>
          </a:extLst>
        </xdr:cNvPr>
        <xdr:cNvSpPr/>
      </xdr:nvSpPr>
      <xdr:spPr>
        <a:xfrm>
          <a:off x="4584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152416</xdr:rowOff>
    </xdr:from>
    <xdr:ext cx="405111" cy="259045"/>
    <xdr:sp macro="" textlink="">
      <xdr:nvSpPr>
        <xdr:cNvPr id="333" name="【市民会館】&#10;有形固定資産減価償却率該当値テキスト">
          <a:extLst>
            <a:ext uri="{FF2B5EF4-FFF2-40B4-BE49-F238E27FC236}">
              <a16:creationId xmlns:a16="http://schemas.microsoft.com/office/drawing/2014/main" id="{00000000-0008-0000-0F00-00004D010000}"/>
            </a:ext>
          </a:extLst>
        </xdr:cNvPr>
        <xdr:cNvSpPr txBox="1"/>
      </xdr:nvSpPr>
      <xdr:spPr>
        <a:xfrm>
          <a:off x="4673600"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50546</xdr:rowOff>
    </xdr:from>
    <xdr:to>
      <xdr:col>20</xdr:col>
      <xdr:colOff>38100</xdr:colOff>
      <xdr:row>105</xdr:row>
      <xdr:rowOff>152146</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37465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53339</xdr:rowOff>
    </xdr:from>
    <xdr:to>
      <xdr:col>24</xdr:col>
      <xdr:colOff>63500</xdr:colOff>
      <xdr:row>105</xdr:row>
      <xdr:rowOff>101346</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flipV="1">
          <a:off x="3797300" y="18055589"/>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20083</xdr:rowOff>
    </xdr:from>
    <xdr:ext cx="405111" cy="259045"/>
    <xdr:sp macro="" textlink="">
      <xdr:nvSpPr>
        <xdr:cNvPr id="336" name="n_1aveValue【市民会館】&#10;有形固定資産減価償却率">
          <a:extLst>
            <a:ext uri="{FF2B5EF4-FFF2-40B4-BE49-F238E27FC236}">
              <a16:creationId xmlns:a16="http://schemas.microsoft.com/office/drawing/2014/main" id="{00000000-0008-0000-0F00-000050010000}"/>
            </a:ext>
          </a:extLst>
        </xdr:cNvPr>
        <xdr:cNvSpPr txBox="1"/>
      </xdr:nvSpPr>
      <xdr:spPr>
        <a:xfrm>
          <a:off x="35820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132097</xdr:rowOff>
    </xdr:from>
    <xdr:ext cx="405111" cy="259045"/>
    <xdr:sp macro="" textlink="">
      <xdr:nvSpPr>
        <xdr:cNvPr id="337" name="n_2aveValue【市民会館】&#10;有形固定資産減価償却率">
          <a:extLst>
            <a:ext uri="{FF2B5EF4-FFF2-40B4-BE49-F238E27FC236}">
              <a16:creationId xmlns:a16="http://schemas.microsoft.com/office/drawing/2014/main" id="{00000000-0008-0000-0F00-000051010000}"/>
            </a:ext>
          </a:extLst>
        </xdr:cNvPr>
        <xdr:cNvSpPr txBox="1"/>
      </xdr:nvSpPr>
      <xdr:spPr>
        <a:xfrm>
          <a:off x="2705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143273</xdr:rowOff>
    </xdr:from>
    <xdr:ext cx="405111" cy="259045"/>
    <xdr:sp macro="" textlink="">
      <xdr:nvSpPr>
        <xdr:cNvPr id="338" name="n_1mainValue【市民会館】&#10;有形固定資産減価償却率">
          <a:extLst>
            <a:ext uri="{FF2B5EF4-FFF2-40B4-BE49-F238E27FC236}">
              <a16:creationId xmlns:a16="http://schemas.microsoft.com/office/drawing/2014/main" id="{00000000-0008-0000-0F00-000052010000}"/>
            </a:ext>
          </a:extLst>
        </xdr:cNvPr>
        <xdr:cNvSpPr txBox="1"/>
      </xdr:nvSpPr>
      <xdr:spPr>
        <a:xfrm>
          <a:off x="3582044" y="1814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a:extLst>
            <a:ext uri="{FF2B5EF4-FFF2-40B4-BE49-F238E27FC236}">
              <a16:creationId xmlns:a16="http://schemas.microsoft.com/office/drawing/2014/main" id="{00000000-0008-0000-0F00-00006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15239</xdr:rowOff>
    </xdr:from>
    <xdr:to>
      <xdr:col>54</xdr:col>
      <xdr:colOff>189865</xdr:colOff>
      <xdr:row>108</xdr:row>
      <xdr:rowOff>53339</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10476865" y="171602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63" name="【市民会館】&#10;一人当たり面積最小値テキスト">
          <a:extLst>
            <a:ext uri="{FF2B5EF4-FFF2-40B4-BE49-F238E27FC236}">
              <a16:creationId xmlns:a16="http://schemas.microsoft.com/office/drawing/2014/main" id="{00000000-0008-0000-0F00-00006B010000}"/>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133366</xdr:rowOff>
    </xdr:from>
    <xdr:ext cx="469744" cy="259045"/>
    <xdr:sp macro="" textlink="">
      <xdr:nvSpPr>
        <xdr:cNvPr id="365" name="【市民会館】&#10;一人当たり面積最大値テキスト">
          <a:extLst>
            <a:ext uri="{FF2B5EF4-FFF2-40B4-BE49-F238E27FC236}">
              <a16:creationId xmlns:a16="http://schemas.microsoft.com/office/drawing/2014/main" id="{00000000-0008-0000-0F00-00006D010000}"/>
            </a:ext>
          </a:extLst>
        </xdr:cNvPr>
        <xdr:cNvSpPr txBox="1"/>
      </xdr:nvSpPr>
      <xdr:spPr>
        <a:xfrm>
          <a:off x="10515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15239</xdr:rowOff>
    </xdr:from>
    <xdr:to>
      <xdr:col>55</xdr:col>
      <xdr:colOff>88900</xdr:colOff>
      <xdr:row>100</xdr:row>
      <xdr:rowOff>15239</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0388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367" name="【市民会館】&#10;一人当たり面積平均値テキスト">
          <a:extLst>
            <a:ext uri="{FF2B5EF4-FFF2-40B4-BE49-F238E27FC236}">
              <a16:creationId xmlns:a16="http://schemas.microsoft.com/office/drawing/2014/main" id="{00000000-0008-0000-0F00-00006F010000}"/>
            </a:ext>
          </a:extLst>
        </xdr:cNvPr>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135889</xdr:rowOff>
    </xdr:from>
    <xdr:to>
      <xdr:col>55</xdr:col>
      <xdr:colOff>50800</xdr:colOff>
      <xdr:row>106</xdr:row>
      <xdr:rowOff>66039</xdr:rowOff>
    </xdr:to>
    <xdr:sp macro="" textlink="">
      <xdr:nvSpPr>
        <xdr:cNvPr id="376" name="楕円 375">
          <a:extLst>
            <a:ext uri="{FF2B5EF4-FFF2-40B4-BE49-F238E27FC236}">
              <a16:creationId xmlns:a16="http://schemas.microsoft.com/office/drawing/2014/main" id="{00000000-0008-0000-0F00-000078010000}"/>
            </a:ext>
          </a:extLst>
        </xdr:cNvPr>
        <xdr:cNvSpPr/>
      </xdr:nvSpPr>
      <xdr:spPr>
        <a:xfrm>
          <a:off x="104267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114316</xdr:rowOff>
    </xdr:from>
    <xdr:ext cx="469744" cy="259045"/>
    <xdr:sp macro="" textlink="">
      <xdr:nvSpPr>
        <xdr:cNvPr id="377" name="【市民会館】&#10;一人当たり面積該当値テキスト">
          <a:extLst>
            <a:ext uri="{FF2B5EF4-FFF2-40B4-BE49-F238E27FC236}">
              <a16:creationId xmlns:a16="http://schemas.microsoft.com/office/drawing/2014/main" id="{00000000-0008-0000-0F00-000079010000}"/>
            </a:ext>
          </a:extLst>
        </xdr:cNvPr>
        <xdr:cNvSpPr txBox="1"/>
      </xdr:nvSpPr>
      <xdr:spPr>
        <a:xfrm>
          <a:off x="10515600"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128270</xdr:rowOff>
    </xdr:from>
    <xdr:to>
      <xdr:col>50</xdr:col>
      <xdr:colOff>165100</xdr:colOff>
      <xdr:row>106</xdr:row>
      <xdr:rowOff>58420</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9588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7620</xdr:rowOff>
    </xdr:from>
    <xdr:to>
      <xdr:col>55</xdr:col>
      <xdr:colOff>0</xdr:colOff>
      <xdr:row>106</xdr:row>
      <xdr:rowOff>15239</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9639300" y="181813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380" name="n_1aveValue【市民会館】&#10;一人当たり面積">
          <a:extLst>
            <a:ext uri="{FF2B5EF4-FFF2-40B4-BE49-F238E27FC236}">
              <a16:creationId xmlns:a16="http://schemas.microsoft.com/office/drawing/2014/main" id="{00000000-0008-0000-0F00-00007C010000}"/>
            </a:ext>
          </a:extLst>
        </xdr:cNvPr>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381" name="n_2aveValue【市民会館】&#10;一人当たり面積">
          <a:extLst>
            <a:ext uri="{FF2B5EF4-FFF2-40B4-BE49-F238E27FC236}">
              <a16:creationId xmlns:a16="http://schemas.microsoft.com/office/drawing/2014/main" id="{00000000-0008-0000-0F00-00007D010000}"/>
            </a:ext>
          </a:extLst>
        </xdr:cNvPr>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49547</xdr:rowOff>
    </xdr:from>
    <xdr:ext cx="469744" cy="259045"/>
    <xdr:sp macro="" textlink="">
      <xdr:nvSpPr>
        <xdr:cNvPr id="382" name="n_1mainValue【市民会館】&#10;一人当たり面積">
          <a:extLst>
            <a:ext uri="{FF2B5EF4-FFF2-40B4-BE49-F238E27FC236}">
              <a16:creationId xmlns:a16="http://schemas.microsoft.com/office/drawing/2014/main" id="{00000000-0008-0000-0F00-00007E010000}"/>
            </a:ext>
          </a:extLst>
        </xdr:cNvPr>
        <xdr:cNvSpPr txBox="1"/>
      </xdr:nvSpPr>
      <xdr:spPr>
        <a:xfrm>
          <a:off x="9391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a:extLst>
            <a:ext uri="{FF2B5EF4-FFF2-40B4-BE49-F238E27FC236}">
              <a16:creationId xmlns:a16="http://schemas.microsoft.com/office/drawing/2014/main" id="{00000000-0008-0000-0F00-00009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68580</xdr:rowOff>
    </xdr:from>
    <xdr:to>
      <xdr:col>85</xdr:col>
      <xdr:colOff>126364</xdr:colOff>
      <xdr:row>42</xdr:row>
      <xdr:rowOff>83820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flipV="1">
          <a:off x="16318864" y="58978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408" name="【一般廃棄物処理施設】&#10;有形固定資産減価償却率最小値テキスト">
          <a:extLst>
            <a:ext uri="{FF2B5EF4-FFF2-40B4-BE49-F238E27FC236}">
              <a16:creationId xmlns:a16="http://schemas.microsoft.com/office/drawing/2014/main" id="{00000000-0008-0000-0F00-000098010000}"/>
            </a:ext>
          </a:extLst>
        </xdr:cNvPr>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15257</xdr:rowOff>
    </xdr:from>
    <xdr:ext cx="405111" cy="259045"/>
    <xdr:sp macro="" textlink="">
      <xdr:nvSpPr>
        <xdr:cNvPr id="410" name="【一般廃棄物処理施設】&#10;有形固定資産減価償却率最大値テキスト">
          <a:extLst>
            <a:ext uri="{FF2B5EF4-FFF2-40B4-BE49-F238E27FC236}">
              <a16:creationId xmlns:a16="http://schemas.microsoft.com/office/drawing/2014/main" id="{00000000-0008-0000-0F00-00009A010000}"/>
            </a:ext>
          </a:extLst>
        </xdr:cNvPr>
        <xdr:cNvSpPr txBox="1"/>
      </xdr:nvSpPr>
      <xdr:spPr>
        <a:xfrm>
          <a:off x="16357600" y="56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68580</xdr:rowOff>
    </xdr:from>
    <xdr:to>
      <xdr:col>86</xdr:col>
      <xdr:colOff>25400</xdr:colOff>
      <xdr:row>34</xdr:row>
      <xdr:rowOff>68580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6230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97807</xdr:rowOff>
    </xdr:from>
    <xdr:ext cx="405111" cy="259045"/>
    <xdr:sp macro="" textlink="">
      <xdr:nvSpPr>
        <xdr:cNvPr id="412" name="【一般廃棄物処理施設】&#10;有形固定資産減価償却率平均値テキスト">
          <a:extLst>
            <a:ext uri="{FF2B5EF4-FFF2-40B4-BE49-F238E27FC236}">
              <a16:creationId xmlns:a16="http://schemas.microsoft.com/office/drawing/2014/main" id="{00000000-0008-0000-0F00-00009C010000}"/>
            </a:ext>
          </a:extLst>
        </xdr:cNvPr>
        <xdr:cNvSpPr txBox="1"/>
      </xdr:nvSpPr>
      <xdr:spPr>
        <a:xfrm>
          <a:off x="16357600" y="5927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101600</xdr:rowOff>
    </xdr:from>
    <xdr:to>
      <xdr:col>85</xdr:col>
      <xdr:colOff>177800</xdr:colOff>
      <xdr:row>35</xdr:row>
      <xdr:rowOff>31750</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6268700" y="593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21590</xdr:rowOff>
    </xdr:from>
    <xdr:to>
      <xdr:col>81</xdr:col>
      <xdr:colOff>101600</xdr:colOff>
      <xdr:row>35</xdr:row>
      <xdr:rowOff>123190</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5430500" y="60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33020</xdr:rowOff>
    </xdr:from>
    <xdr:to>
      <xdr:col>85</xdr:col>
      <xdr:colOff>177800</xdr:colOff>
      <xdr:row>34</xdr:row>
      <xdr:rowOff>134620</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62687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142257</xdr:rowOff>
    </xdr:from>
    <xdr:ext cx="405111" cy="259045"/>
    <xdr:sp macro="" textlink="">
      <xdr:nvSpPr>
        <xdr:cNvPr id="421" name="【一般廃棄物処理施設】&#10;有形固定資産減価償却率該当値テキスト">
          <a:extLst>
            <a:ext uri="{FF2B5EF4-FFF2-40B4-BE49-F238E27FC236}">
              <a16:creationId xmlns:a16="http://schemas.microsoft.com/office/drawing/2014/main" id="{00000000-0008-0000-0F00-0000A5010000}"/>
            </a:ext>
          </a:extLst>
        </xdr:cNvPr>
        <xdr:cNvSpPr txBox="1"/>
      </xdr:nvSpPr>
      <xdr:spPr>
        <a:xfrm>
          <a:off x="16357600"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124460</xdr:rowOff>
    </xdr:from>
    <xdr:to>
      <xdr:col>81</xdr:col>
      <xdr:colOff>101600</xdr:colOff>
      <xdr:row>35</xdr:row>
      <xdr:rowOff>54610</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5430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83820</xdr:rowOff>
    </xdr:from>
    <xdr:to>
      <xdr:col>85</xdr:col>
      <xdr:colOff>127000</xdr:colOff>
      <xdr:row>35</xdr:row>
      <xdr:rowOff>3810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flipV="1">
          <a:off x="15481300" y="59131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114317</xdr:rowOff>
    </xdr:from>
    <xdr:ext cx="405111" cy="259045"/>
    <xdr:sp macro="" textlink="">
      <xdr:nvSpPr>
        <xdr:cNvPr id="424" name="n_1aveValue【一般廃棄物処理施設】&#10;有形固定資産減価償却率">
          <a:extLst>
            <a:ext uri="{FF2B5EF4-FFF2-40B4-BE49-F238E27FC236}">
              <a16:creationId xmlns:a16="http://schemas.microsoft.com/office/drawing/2014/main" id="{00000000-0008-0000-0F00-0000A8010000}"/>
            </a:ext>
          </a:extLst>
        </xdr:cNvPr>
        <xdr:cNvSpPr txBox="1"/>
      </xdr:nvSpPr>
      <xdr:spPr>
        <a:xfrm>
          <a:off x="152660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71137</xdr:rowOff>
    </xdr:from>
    <xdr:ext cx="405111" cy="259045"/>
    <xdr:sp macro="" textlink="">
      <xdr:nvSpPr>
        <xdr:cNvPr id="425" name="n_1mainValue【一般廃棄物処理施設】&#10;有形固定資産減価償却率">
          <a:extLst>
            <a:ext uri="{FF2B5EF4-FFF2-40B4-BE49-F238E27FC236}">
              <a16:creationId xmlns:a16="http://schemas.microsoft.com/office/drawing/2014/main" id="{00000000-0008-0000-0F00-0000A9010000}"/>
            </a:ext>
          </a:extLst>
        </xdr:cNvPr>
        <xdr:cNvSpPr txBox="1"/>
      </xdr:nvSpPr>
      <xdr:spPr>
        <a:xfrm>
          <a:off x="152660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43</xdr:row>
      <xdr:rowOff>105427</xdr:rowOff>
    </xdr:from>
    <xdr:ext cx="53129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一般廃棄物処理施設】&#10;一人当たり有形固定資産（償却資産）額グラフ枠">
          <a:extLst>
            <a:ext uri="{FF2B5EF4-FFF2-40B4-BE49-F238E27FC236}">
              <a16:creationId xmlns:a16="http://schemas.microsoft.com/office/drawing/2014/main" id="{00000000-0008-0000-0F00-0000C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136868</xdr:rowOff>
    </xdr:from>
    <xdr:to>
      <xdr:col>116</xdr:col>
      <xdr:colOff>62864</xdr:colOff>
      <xdr:row>42</xdr:row>
      <xdr:rowOff>60579</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flipV="1">
          <a:off x="22160864" y="5966168"/>
          <a:ext cx="0" cy="129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64406</xdr:rowOff>
    </xdr:from>
    <xdr:ext cx="534377" cy="259045"/>
    <xdr:sp macro="" textlink="">
      <xdr:nvSpPr>
        <xdr:cNvPr id="451" name="【一般廃棄物処理施設】&#10;一人当たり有形固定資産（償却資産）額最小値テキスト">
          <a:extLst>
            <a:ext uri="{FF2B5EF4-FFF2-40B4-BE49-F238E27FC236}">
              <a16:creationId xmlns:a16="http://schemas.microsoft.com/office/drawing/2014/main" id="{00000000-0008-0000-0F00-0000C3010000}"/>
            </a:ext>
          </a:extLst>
        </xdr:cNvPr>
        <xdr:cNvSpPr txBox="1"/>
      </xdr:nvSpPr>
      <xdr:spPr>
        <a:xfrm>
          <a:off x="22199600" y="72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60579</xdr:rowOff>
    </xdr:from>
    <xdr:to>
      <xdr:col>116</xdr:col>
      <xdr:colOff>152400</xdr:colOff>
      <xdr:row>42</xdr:row>
      <xdr:rowOff>60579</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22072600" y="726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83545</xdr:rowOff>
    </xdr:from>
    <xdr:ext cx="599010" cy="259045"/>
    <xdr:sp macro="" textlink="">
      <xdr:nvSpPr>
        <xdr:cNvPr id="453" name="【一般廃棄物処理施設】&#10;一人当たり有形固定資産（償却資産）額最大値テキスト">
          <a:extLst>
            <a:ext uri="{FF2B5EF4-FFF2-40B4-BE49-F238E27FC236}">
              <a16:creationId xmlns:a16="http://schemas.microsoft.com/office/drawing/2014/main" id="{00000000-0008-0000-0F00-0000C5010000}"/>
            </a:ext>
          </a:extLst>
        </xdr:cNvPr>
        <xdr:cNvSpPr txBox="1"/>
      </xdr:nvSpPr>
      <xdr:spPr>
        <a:xfrm>
          <a:off x="22199600" y="574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136868</xdr:rowOff>
    </xdr:from>
    <xdr:to>
      <xdr:col>116</xdr:col>
      <xdr:colOff>152400</xdr:colOff>
      <xdr:row>34</xdr:row>
      <xdr:rowOff>136868</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22072600" y="596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131539</xdr:rowOff>
    </xdr:from>
    <xdr:ext cx="534377" cy="259045"/>
    <xdr:sp macro="" textlink="">
      <xdr:nvSpPr>
        <xdr:cNvPr id="455" name="【一般廃棄物処理施設】&#10;一人当たり有形固定資産（償却資産）額平均値テキスト">
          <a:extLst>
            <a:ext uri="{FF2B5EF4-FFF2-40B4-BE49-F238E27FC236}">
              <a16:creationId xmlns:a16="http://schemas.microsoft.com/office/drawing/2014/main" id="{00000000-0008-0000-0F00-0000C7010000}"/>
            </a:ext>
          </a:extLst>
        </xdr:cNvPr>
        <xdr:cNvSpPr txBox="1"/>
      </xdr:nvSpPr>
      <xdr:spPr>
        <a:xfrm>
          <a:off x="22199600" y="698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153112</xdr:rowOff>
    </xdr:from>
    <xdr:to>
      <xdr:col>116</xdr:col>
      <xdr:colOff>114300</xdr:colOff>
      <xdr:row>41</xdr:row>
      <xdr:rowOff>83262</xdr:rowOff>
    </xdr:to>
    <xdr:sp macro="" textlink="">
      <xdr:nvSpPr>
        <xdr:cNvPr id="456" name="フローチャート: 判断 455">
          <a:extLst>
            <a:ext uri="{FF2B5EF4-FFF2-40B4-BE49-F238E27FC236}">
              <a16:creationId xmlns:a16="http://schemas.microsoft.com/office/drawing/2014/main" id="{00000000-0008-0000-0F00-0000C8010000}"/>
            </a:ext>
          </a:extLst>
        </xdr:cNvPr>
        <xdr:cNvSpPr/>
      </xdr:nvSpPr>
      <xdr:spPr>
        <a:xfrm>
          <a:off x="22110700" y="70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12</xdr:rowOff>
    </xdr:from>
    <xdr:to>
      <xdr:col>112</xdr:col>
      <xdr:colOff>38100</xdr:colOff>
      <xdr:row>41</xdr:row>
      <xdr:rowOff>101612</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21272500" y="702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93396</xdr:rowOff>
    </xdr:from>
    <xdr:to>
      <xdr:col>116</xdr:col>
      <xdr:colOff>114300</xdr:colOff>
      <xdr:row>40</xdr:row>
      <xdr:rowOff>23546</xdr:rowOff>
    </xdr:to>
    <xdr:sp macro="" textlink="">
      <xdr:nvSpPr>
        <xdr:cNvPr id="463" name="楕円 462">
          <a:extLst>
            <a:ext uri="{FF2B5EF4-FFF2-40B4-BE49-F238E27FC236}">
              <a16:creationId xmlns:a16="http://schemas.microsoft.com/office/drawing/2014/main" id="{00000000-0008-0000-0F00-0000CF010000}"/>
            </a:ext>
          </a:extLst>
        </xdr:cNvPr>
        <xdr:cNvSpPr/>
      </xdr:nvSpPr>
      <xdr:spPr>
        <a:xfrm>
          <a:off x="22110700" y="67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116273</xdr:rowOff>
    </xdr:from>
    <xdr:ext cx="534377" cy="259045"/>
    <xdr:sp macro="" textlink="">
      <xdr:nvSpPr>
        <xdr:cNvPr id="464" name="【一般廃棄物処理施設】&#10;一人当たり有形固定資産（償却資産）額該当値テキスト">
          <a:extLst>
            <a:ext uri="{FF2B5EF4-FFF2-40B4-BE49-F238E27FC236}">
              <a16:creationId xmlns:a16="http://schemas.microsoft.com/office/drawing/2014/main" id="{00000000-0008-0000-0F00-0000D0010000}"/>
            </a:ext>
          </a:extLst>
        </xdr:cNvPr>
        <xdr:cNvSpPr txBox="1"/>
      </xdr:nvSpPr>
      <xdr:spPr>
        <a:xfrm>
          <a:off x="22199600" y="66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5906</xdr:rowOff>
    </xdr:from>
    <xdr:to>
      <xdr:col>112</xdr:col>
      <xdr:colOff>38100</xdr:colOff>
      <xdr:row>40</xdr:row>
      <xdr:rowOff>107506</xdr:rowOff>
    </xdr:to>
    <xdr:sp macro="" textlink="">
      <xdr:nvSpPr>
        <xdr:cNvPr id="465" name="楕円 464">
          <a:extLst>
            <a:ext uri="{FF2B5EF4-FFF2-40B4-BE49-F238E27FC236}">
              <a16:creationId xmlns:a16="http://schemas.microsoft.com/office/drawing/2014/main" id="{00000000-0008-0000-0F00-0000D1010000}"/>
            </a:ext>
          </a:extLst>
        </xdr:cNvPr>
        <xdr:cNvSpPr/>
      </xdr:nvSpPr>
      <xdr:spPr>
        <a:xfrm>
          <a:off x="21272500" y="686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144196</xdr:rowOff>
    </xdr:from>
    <xdr:to>
      <xdr:col>116</xdr:col>
      <xdr:colOff>63500</xdr:colOff>
      <xdr:row>40</xdr:row>
      <xdr:rowOff>56706</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flipV="1">
          <a:off x="21323300" y="6830746"/>
          <a:ext cx="838200" cy="8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92739</xdr:rowOff>
    </xdr:from>
    <xdr:ext cx="534377" cy="259045"/>
    <xdr:sp macro="" textlink="">
      <xdr:nvSpPr>
        <xdr:cNvPr id="467" name="n_1aveValue【一般廃棄物処理施設】&#10;一人当たり有形固定資産（償却資産）額">
          <a:extLst>
            <a:ext uri="{FF2B5EF4-FFF2-40B4-BE49-F238E27FC236}">
              <a16:creationId xmlns:a16="http://schemas.microsoft.com/office/drawing/2014/main" id="{00000000-0008-0000-0F00-0000D3010000}"/>
            </a:ext>
          </a:extLst>
        </xdr:cNvPr>
        <xdr:cNvSpPr txBox="1"/>
      </xdr:nvSpPr>
      <xdr:spPr>
        <a:xfrm>
          <a:off x="21043411" y="712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124033</xdr:rowOff>
    </xdr:from>
    <xdr:ext cx="534377" cy="259045"/>
    <xdr:sp macro="" textlink="">
      <xdr:nvSpPr>
        <xdr:cNvPr id="468" name="n_1mainValue【一般廃棄物処理施設】&#10;一人当たり有形固定資産（償却資産）額">
          <a:extLst>
            <a:ext uri="{FF2B5EF4-FFF2-40B4-BE49-F238E27FC236}">
              <a16:creationId xmlns:a16="http://schemas.microsoft.com/office/drawing/2014/main" id="{00000000-0008-0000-0F00-0000D4010000}"/>
            </a:ext>
          </a:extLst>
        </xdr:cNvPr>
        <xdr:cNvSpPr txBox="1"/>
      </xdr:nvSpPr>
      <xdr:spPr>
        <a:xfrm>
          <a:off x="21043411" y="663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保健センター・保健所】&#10;有形固定資産減価償却率グラフ枠">
          <a:extLst>
            <a:ext uri="{FF2B5EF4-FFF2-40B4-BE49-F238E27FC236}">
              <a16:creationId xmlns:a16="http://schemas.microsoft.com/office/drawing/2014/main" id="{00000000-0008-0000-0F00-0000E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64</xdr:row>
      <xdr:rowOff>161925</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flipV="1">
          <a:off x="16318864" y="9723120"/>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165752</xdr:rowOff>
    </xdr:from>
    <xdr:ext cx="405111" cy="259045"/>
    <xdr:sp macro="" textlink="">
      <xdr:nvSpPr>
        <xdr:cNvPr id="494" name="【保健センター・保健所】&#10;有形固定資産減価償却率最小値テキスト">
          <a:extLst>
            <a:ext uri="{FF2B5EF4-FFF2-40B4-BE49-F238E27FC236}">
              <a16:creationId xmlns:a16="http://schemas.microsoft.com/office/drawing/2014/main" id="{00000000-0008-0000-0F00-0000EE010000}"/>
            </a:ext>
          </a:extLst>
        </xdr:cNvPr>
        <xdr:cNvSpPr txBox="1"/>
      </xdr:nvSpPr>
      <xdr:spPr>
        <a:xfrm>
          <a:off x="16357600" y="1113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161925</xdr:rowOff>
    </xdr:from>
    <xdr:to>
      <xdr:col>86</xdr:col>
      <xdr:colOff>25400</xdr:colOff>
      <xdr:row>64</xdr:row>
      <xdr:rowOff>161925</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6230600" y="1113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496" name="【保健センター・保健所】&#10;有形固定資産減価償却率最大値テキスト">
          <a:extLst>
            <a:ext uri="{FF2B5EF4-FFF2-40B4-BE49-F238E27FC236}">
              <a16:creationId xmlns:a16="http://schemas.microsoft.com/office/drawing/2014/main" id="{00000000-0008-0000-0F00-0000F0010000}"/>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15892</xdr:rowOff>
    </xdr:from>
    <xdr:ext cx="405111" cy="259045"/>
    <xdr:sp macro="" textlink="">
      <xdr:nvSpPr>
        <xdr:cNvPr id="498" name="【保健センター・保健所】&#10;有形固定資産減価償却率平均値テキスト">
          <a:extLst>
            <a:ext uri="{FF2B5EF4-FFF2-40B4-BE49-F238E27FC236}">
              <a16:creationId xmlns:a16="http://schemas.microsoft.com/office/drawing/2014/main" id="{00000000-0008-0000-0F00-0000F2010000}"/>
            </a:ext>
          </a:extLst>
        </xdr:cNvPr>
        <xdr:cNvSpPr txBox="1"/>
      </xdr:nvSpPr>
      <xdr:spPr>
        <a:xfrm>
          <a:off x="16357600" y="10302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164465</xdr:rowOff>
    </xdr:from>
    <xdr:to>
      <xdr:col>85</xdr:col>
      <xdr:colOff>177800</xdr:colOff>
      <xdr:row>61</xdr:row>
      <xdr:rowOff>94615</xdr:rowOff>
    </xdr:to>
    <xdr:sp macro="" textlink="">
      <xdr:nvSpPr>
        <xdr:cNvPr id="499" name="フローチャート: 判断 498">
          <a:extLst>
            <a:ext uri="{FF2B5EF4-FFF2-40B4-BE49-F238E27FC236}">
              <a16:creationId xmlns:a16="http://schemas.microsoft.com/office/drawing/2014/main" id="{00000000-0008-0000-0F00-0000F3010000}"/>
            </a:ext>
          </a:extLst>
        </xdr:cNvPr>
        <xdr:cNvSpPr/>
      </xdr:nvSpPr>
      <xdr:spPr>
        <a:xfrm>
          <a:off x="162687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145415</xdr:rowOff>
    </xdr:from>
    <xdr:to>
      <xdr:col>81</xdr:col>
      <xdr:colOff>101600</xdr:colOff>
      <xdr:row>62</xdr:row>
      <xdr:rowOff>75565</xdr:rowOff>
    </xdr:to>
    <xdr:sp macro="" textlink="">
      <xdr:nvSpPr>
        <xdr:cNvPr id="500" name="フローチャート: 判断 499">
          <a:extLst>
            <a:ext uri="{FF2B5EF4-FFF2-40B4-BE49-F238E27FC236}">
              <a16:creationId xmlns:a16="http://schemas.microsoft.com/office/drawing/2014/main" id="{00000000-0008-0000-0F00-0000F4010000}"/>
            </a:ext>
          </a:extLst>
        </xdr:cNvPr>
        <xdr:cNvSpPr/>
      </xdr:nvSpPr>
      <xdr:spPr>
        <a:xfrm>
          <a:off x="15430500" y="1060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139700</xdr:rowOff>
    </xdr:from>
    <xdr:to>
      <xdr:col>76</xdr:col>
      <xdr:colOff>165100</xdr:colOff>
      <xdr:row>62</xdr:row>
      <xdr:rowOff>69850</xdr:rowOff>
    </xdr:to>
    <xdr:sp macro="" textlink="">
      <xdr:nvSpPr>
        <xdr:cNvPr id="501" name="フローチャート: 判断 500">
          <a:extLst>
            <a:ext uri="{FF2B5EF4-FFF2-40B4-BE49-F238E27FC236}">
              <a16:creationId xmlns:a16="http://schemas.microsoft.com/office/drawing/2014/main" id="{00000000-0008-0000-0F00-0000F5010000}"/>
            </a:ext>
          </a:extLst>
        </xdr:cNvPr>
        <xdr:cNvSpPr/>
      </xdr:nvSpPr>
      <xdr:spPr>
        <a:xfrm>
          <a:off x="14541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29210</xdr:rowOff>
    </xdr:from>
    <xdr:to>
      <xdr:col>85</xdr:col>
      <xdr:colOff>177800</xdr:colOff>
      <xdr:row>64</xdr:row>
      <xdr:rowOff>130810</xdr:rowOff>
    </xdr:to>
    <xdr:sp macro="" textlink="">
      <xdr:nvSpPr>
        <xdr:cNvPr id="507" name="楕円 506">
          <a:extLst>
            <a:ext uri="{FF2B5EF4-FFF2-40B4-BE49-F238E27FC236}">
              <a16:creationId xmlns:a16="http://schemas.microsoft.com/office/drawing/2014/main" id="{00000000-0008-0000-0F00-0000FB010000}"/>
            </a:ext>
          </a:extLst>
        </xdr:cNvPr>
        <xdr:cNvSpPr/>
      </xdr:nvSpPr>
      <xdr:spPr>
        <a:xfrm>
          <a:off x="16268700" y="110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115587</xdr:rowOff>
    </xdr:from>
    <xdr:ext cx="405111" cy="259045"/>
    <xdr:sp macro="" textlink="">
      <xdr:nvSpPr>
        <xdr:cNvPr id="508" name="【保健センター・保健所】&#10;有形固定資産減価償却率該当値テキスト">
          <a:extLst>
            <a:ext uri="{FF2B5EF4-FFF2-40B4-BE49-F238E27FC236}">
              <a16:creationId xmlns:a16="http://schemas.microsoft.com/office/drawing/2014/main" id="{00000000-0008-0000-0F00-0000FC010000}"/>
            </a:ext>
          </a:extLst>
        </xdr:cNvPr>
        <xdr:cNvSpPr txBox="1"/>
      </xdr:nvSpPr>
      <xdr:spPr>
        <a:xfrm>
          <a:off x="16357600" y="10916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92075</xdr:rowOff>
    </xdr:from>
    <xdr:to>
      <xdr:col>81</xdr:col>
      <xdr:colOff>101600</xdr:colOff>
      <xdr:row>65</xdr:row>
      <xdr:rowOff>22225</xdr:rowOff>
    </xdr:to>
    <xdr:sp macro="" textlink="">
      <xdr:nvSpPr>
        <xdr:cNvPr id="509" name="楕円 508">
          <a:extLst>
            <a:ext uri="{FF2B5EF4-FFF2-40B4-BE49-F238E27FC236}">
              <a16:creationId xmlns:a16="http://schemas.microsoft.com/office/drawing/2014/main" id="{00000000-0008-0000-0F00-0000FD010000}"/>
            </a:ext>
          </a:extLst>
        </xdr:cNvPr>
        <xdr:cNvSpPr/>
      </xdr:nvSpPr>
      <xdr:spPr>
        <a:xfrm>
          <a:off x="15430500" y="1106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80010</xdr:rowOff>
    </xdr:from>
    <xdr:to>
      <xdr:col>85</xdr:col>
      <xdr:colOff>127000</xdr:colOff>
      <xdr:row>64</xdr:row>
      <xdr:rowOff>142875</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flipV="1">
          <a:off x="15481300" y="1105281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92092</xdr:rowOff>
    </xdr:from>
    <xdr:ext cx="405111" cy="259045"/>
    <xdr:sp macro="" textlink="">
      <xdr:nvSpPr>
        <xdr:cNvPr id="511" name="n_1aveValue【保健センター・保健所】&#10;有形固定資産減価償却率">
          <a:extLst>
            <a:ext uri="{FF2B5EF4-FFF2-40B4-BE49-F238E27FC236}">
              <a16:creationId xmlns:a16="http://schemas.microsoft.com/office/drawing/2014/main" id="{00000000-0008-0000-0F00-0000FF010000}"/>
            </a:ext>
          </a:extLst>
        </xdr:cNvPr>
        <xdr:cNvSpPr txBox="1"/>
      </xdr:nvSpPr>
      <xdr:spPr>
        <a:xfrm>
          <a:off x="15266044" y="1037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86377</xdr:rowOff>
    </xdr:from>
    <xdr:ext cx="405111" cy="259045"/>
    <xdr:sp macro="" textlink="">
      <xdr:nvSpPr>
        <xdr:cNvPr id="512" name="n_2aveValue【保健センター・保健所】&#10;有形固定資産減価償却率">
          <a:extLst>
            <a:ext uri="{FF2B5EF4-FFF2-40B4-BE49-F238E27FC236}">
              <a16:creationId xmlns:a16="http://schemas.microsoft.com/office/drawing/2014/main" id="{00000000-0008-0000-0F00-000000020000}"/>
            </a:ext>
          </a:extLst>
        </xdr:cNvPr>
        <xdr:cNvSpPr txBox="1"/>
      </xdr:nvSpPr>
      <xdr:spPr>
        <a:xfrm>
          <a:off x="14389744" y="1037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65</xdr:row>
      <xdr:rowOff>13352</xdr:rowOff>
    </xdr:from>
    <xdr:ext cx="405111" cy="259045"/>
    <xdr:sp macro="" textlink="">
      <xdr:nvSpPr>
        <xdr:cNvPr id="513" name="n_1mainValue【保健センター・保健所】&#10;有形固定資産減価償却率">
          <a:extLst>
            <a:ext uri="{FF2B5EF4-FFF2-40B4-BE49-F238E27FC236}">
              <a16:creationId xmlns:a16="http://schemas.microsoft.com/office/drawing/2014/main" id="{00000000-0008-0000-0F00-000001020000}"/>
            </a:ext>
          </a:extLst>
        </xdr:cNvPr>
        <xdr:cNvSpPr txBox="1"/>
      </xdr:nvSpPr>
      <xdr:spPr>
        <a:xfrm>
          <a:off x="15266044" y="1115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保健センター・保健所】&#10;一人当たり面積グラフ枠">
          <a:extLst>
            <a:ext uri="{FF2B5EF4-FFF2-40B4-BE49-F238E27FC236}">
              <a16:creationId xmlns:a16="http://schemas.microsoft.com/office/drawing/2014/main" id="{00000000-0008-0000-0F00-00001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flipV="1">
          <a:off x="22160864"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540" name="【保健センター・保健所】&#10;一人当たり面積最小値テキスト">
          <a:extLst>
            <a:ext uri="{FF2B5EF4-FFF2-40B4-BE49-F238E27FC236}">
              <a16:creationId xmlns:a16="http://schemas.microsoft.com/office/drawing/2014/main" id="{00000000-0008-0000-0F00-00001C020000}"/>
            </a:ext>
          </a:extLst>
        </xdr:cNvPr>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542" name="【保健センター・保健所】&#10;一人当たり面積最大値テキスト">
          <a:extLst>
            <a:ext uri="{FF2B5EF4-FFF2-40B4-BE49-F238E27FC236}">
              <a16:creationId xmlns:a16="http://schemas.microsoft.com/office/drawing/2014/main" id="{00000000-0008-0000-0F00-00001E020000}"/>
            </a:ext>
          </a:extLst>
        </xdr:cNvPr>
        <xdr:cNvSpPr txBox="1"/>
      </xdr:nvSpPr>
      <xdr:spPr>
        <a:xfrm>
          <a:off x="22199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50092</xdr:rowOff>
    </xdr:from>
    <xdr:ext cx="469744" cy="259045"/>
    <xdr:sp macro="" textlink="">
      <xdr:nvSpPr>
        <xdr:cNvPr id="544" name="【保健センター・保健所】&#10;一人当たり面積平均値テキスト">
          <a:extLst>
            <a:ext uri="{FF2B5EF4-FFF2-40B4-BE49-F238E27FC236}">
              <a16:creationId xmlns:a16="http://schemas.microsoft.com/office/drawing/2014/main" id="{00000000-0008-0000-0F00-000020020000}"/>
            </a:ext>
          </a:extLst>
        </xdr:cNvPr>
        <xdr:cNvSpPr txBox="1"/>
      </xdr:nvSpPr>
      <xdr:spPr>
        <a:xfrm>
          <a:off x="22199600" y="10508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71665</xdr:rowOff>
    </xdr:from>
    <xdr:to>
      <xdr:col>116</xdr:col>
      <xdr:colOff>114300</xdr:colOff>
      <xdr:row>62</xdr:row>
      <xdr:rowOff>1815</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221107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39007</xdr:rowOff>
    </xdr:from>
    <xdr:to>
      <xdr:col>112</xdr:col>
      <xdr:colOff>38100</xdr:colOff>
      <xdr:row>61</xdr:row>
      <xdr:rowOff>140607</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21272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39007</xdr:rowOff>
    </xdr:from>
    <xdr:to>
      <xdr:col>107</xdr:col>
      <xdr:colOff>101600</xdr:colOff>
      <xdr:row>61</xdr:row>
      <xdr:rowOff>140607</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20383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128815</xdr:rowOff>
    </xdr:from>
    <xdr:to>
      <xdr:col>116</xdr:col>
      <xdr:colOff>114300</xdr:colOff>
      <xdr:row>59</xdr:row>
      <xdr:rowOff>58965</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221107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151692</xdr:rowOff>
    </xdr:from>
    <xdr:ext cx="469744" cy="259045"/>
    <xdr:sp macro="" textlink="">
      <xdr:nvSpPr>
        <xdr:cNvPr id="554" name="【保健センター・保健所】&#10;一人当たり面積該当値テキスト">
          <a:extLst>
            <a:ext uri="{FF2B5EF4-FFF2-40B4-BE49-F238E27FC236}">
              <a16:creationId xmlns:a16="http://schemas.microsoft.com/office/drawing/2014/main" id="{00000000-0008-0000-0F00-00002A020000}"/>
            </a:ext>
          </a:extLst>
        </xdr:cNvPr>
        <xdr:cNvSpPr txBox="1"/>
      </xdr:nvSpPr>
      <xdr:spPr>
        <a:xfrm>
          <a:off x="22199600" y="992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128815</xdr:rowOff>
    </xdr:from>
    <xdr:to>
      <xdr:col>112</xdr:col>
      <xdr:colOff>38100</xdr:colOff>
      <xdr:row>59</xdr:row>
      <xdr:rowOff>58965</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21272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8165</xdr:rowOff>
    </xdr:from>
    <xdr:to>
      <xdr:col>116</xdr:col>
      <xdr:colOff>63500</xdr:colOff>
      <xdr:row>59</xdr:row>
      <xdr:rowOff>8165</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21323300" y="10123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131734</xdr:rowOff>
    </xdr:from>
    <xdr:ext cx="469744" cy="259045"/>
    <xdr:sp macro="" textlink="">
      <xdr:nvSpPr>
        <xdr:cNvPr id="557" name="n_1aveValue【保健センター・保健所】&#10;一人当たり面積">
          <a:extLst>
            <a:ext uri="{FF2B5EF4-FFF2-40B4-BE49-F238E27FC236}">
              <a16:creationId xmlns:a16="http://schemas.microsoft.com/office/drawing/2014/main" id="{00000000-0008-0000-0F00-00002D020000}"/>
            </a:ext>
          </a:extLst>
        </xdr:cNvPr>
        <xdr:cNvSpPr txBox="1"/>
      </xdr:nvSpPr>
      <xdr:spPr>
        <a:xfrm>
          <a:off x="21075727" y="1059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157134</xdr:rowOff>
    </xdr:from>
    <xdr:ext cx="469744" cy="259045"/>
    <xdr:sp macro="" textlink="">
      <xdr:nvSpPr>
        <xdr:cNvPr id="558" name="n_2aveValue【保健センター・保健所】&#10;一人当たり面積">
          <a:extLst>
            <a:ext uri="{FF2B5EF4-FFF2-40B4-BE49-F238E27FC236}">
              <a16:creationId xmlns:a16="http://schemas.microsoft.com/office/drawing/2014/main" id="{00000000-0008-0000-0F00-00002E020000}"/>
            </a:ext>
          </a:extLst>
        </xdr:cNvPr>
        <xdr:cNvSpPr txBox="1"/>
      </xdr:nvSpPr>
      <xdr:spPr>
        <a:xfrm>
          <a:off x="201994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75492</xdr:rowOff>
    </xdr:from>
    <xdr:ext cx="469744" cy="259045"/>
    <xdr:sp macro="" textlink="">
      <xdr:nvSpPr>
        <xdr:cNvPr id="559" name="n_1mainValue【保健センター・保健所】&#10;一人当たり面積">
          <a:extLst>
            <a:ext uri="{FF2B5EF4-FFF2-40B4-BE49-F238E27FC236}">
              <a16:creationId xmlns:a16="http://schemas.microsoft.com/office/drawing/2014/main" id="{00000000-0008-0000-0F00-00002F020000}"/>
            </a:ext>
          </a:extLst>
        </xdr:cNvPr>
        <xdr:cNvSpPr txBox="1"/>
      </xdr:nvSpPr>
      <xdr:spPr>
        <a:xfrm>
          <a:off x="21075727" y="984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4" name="【庁舎】&#10;有形固定資産減価償却率グラフ枠">
          <a:extLst>
            <a:ext uri="{FF2B5EF4-FFF2-40B4-BE49-F238E27FC236}">
              <a16:creationId xmlns:a16="http://schemas.microsoft.com/office/drawing/2014/main" id="{00000000-0008-0000-0F00-00005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135255</xdr:rowOff>
    </xdr:from>
    <xdr:to>
      <xdr:col>85</xdr:col>
      <xdr:colOff>126364</xdr:colOff>
      <xdr:row>107</xdr:row>
      <xdr:rowOff>127636</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16318864" y="17108805"/>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131463</xdr:rowOff>
    </xdr:from>
    <xdr:ext cx="405111" cy="259045"/>
    <xdr:sp macro="" textlink="">
      <xdr:nvSpPr>
        <xdr:cNvPr id="596" name="【庁舎】&#10;有形固定資産減価償却率最小値テキスト">
          <a:extLst>
            <a:ext uri="{FF2B5EF4-FFF2-40B4-BE49-F238E27FC236}">
              <a16:creationId xmlns:a16="http://schemas.microsoft.com/office/drawing/2014/main" id="{00000000-0008-0000-0F00-000054020000}"/>
            </a:ext>
          </a:extLst>
        </xdr:cNvPr>
        <xdr:cNvSpPr txBox="1"/>
      </xdr:nvSpPr>
      <xdr:spPr>
        <a:xfrm>
          <a:off x="16357600"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127636</xdr:rowOff>
    </xdr:from>
    <xdr:to>
      <xdr:col>86</xdr:col>
      <xdr:colOff>25400</xdr:colOff>
      <xdr:row>107</xdr:row>
      <xdr:rowOff>127636</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6230600" y="1847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81932</xdr:rowOff>
    </xdr:from>
    <xdr:ext cx="405111" cy="259045"/>
    <xdr:sp macro="" textlink="">
      <xdr:nvSpPr>
        <xdr:cNvPr id="598" name="【庁舎】&#10;有形固定資産減価償却率最大値テキスト">
          <a:extLst>
            <a:ext uri="{FF2B5EF4-FFF2-40B4-BE49-F238E27FC236}">
              <a16:creationId xmlns:a16="http://schemas.microsoft.com/office/drawing/2014/main" id="{00000000-0008-0000-0F00-000056020000}"/>
            </a:ext>
          </a:extLst>
        </xdr:cNvPr>
        <xdr:cNvSpPr txBox="1"/>
      </xdr:nvSpPr>
      <xdr:spPr>
        <a:xfrm>
          <a:off x="16357600" y="1688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135255</xdr:rowOff>
    </xdr:from>
    <xdr:to>
      <xdr:col>86</xdr:col>
      <xdr:colOff>25400</xdr:colOff>
      <xdr:row>99</xdr:row>
      <xdr:rowOff>135255</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6230600" y="1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63516</xdr:rowOff>
    </xdr:from>
    <xdr:ext cx="405111" cy="259045"/>
    <xdr:sp macro="" textlink="">
      <xdr:nvSpPr>
        <xdr:cNvPr id="600" name="【庁舎】&#10;有形固定資産減価償却率平均値テキスト">
          <a:extLst>
            <a:ext uri="{FF2B5EF4-FFF2-40B4-BE49-F238E27FC236}">
              <a16:creationId xmlns:a16="http://schemas.microsoft.com/office/drawing/2014/main" id="{00000000-0008-0000-0F00-000058020000}"/>
            </a:ext>
          </a:extLst>
        </xdr:cNvPr>
        <xdr:cNvSpPr txBox="1"/>
      </xdr:nvSpPr>
      <xdr:spPr>
        <a:xfrm>
          <a:off x="16357600" y="17551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40639</xdr:rowOff>
    </xdr:from>
    <xdr:to>
      <xdr:col>85</xdr:col>
      <xdr:colOff>177800</xdr:colOff>
      <xdr:row>103</xdr:row>
      <xdr:rowOff>142239</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162687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53975</xdr:rowOff>
    </xdr:from>
    <xdr:to>
      <xdr:col>81</xdr:col>
      <xdr:colOff>101600</xdr:colOff>
      <xdr:row>103</xdr:row>
      <xdr:rowOff>155575</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15430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46355</xdr:rowOff>
    </xdr:from>
    <xdr:to>
      <xdr:col>76</xdr:col>
      <xdr:colOff>165100</xdr:colOff>
      <xdr:row>103</xdr:row>
      <xdr:rowOff>147955</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14541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99695</xdr:rowOff>
    </xdr:from>
    <xdr:to>
      <xdr:col>85</xdr:col>
      <xdr:colOff>177800</xdr:colOff>
      <xdr:row>104</xdr:row>
      <xdr:rowOff>29845</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162687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78122</xdr:rowOff>
    </xdr:from>
    <xdr:ext cx="405111" cy="259045"/>
    <xdr:sp macro="" textlink="">
      <xdr:nvSpPr>
        <xdr:cNvPr id="610" name="【庁舎】&#10;有形固定資産減価償却率該当値テキスト">
          <a:extLst>
            <a:ext uri="{FF2B5EF4-FFF2-40B4-BE49-F238E27FC236}">
              <a16:creationId xmlns:a16="http://schemas.microsoft.com/office/drawing/2014/main" id="{00000000-0008-0000-0F00-000062020000}"/>
            </a:ext>
          </a:extLst>
        </xdr:cNvPr>
        <xdr:cNvSpPr txBox="1"/>
      </xdr:nvSpPr>
      <xdr:spPr>
        <a:xfrm>
          <a:off x="16357600"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147320</xdr:rowOff>
    </xdr:from>
    <xdr:to>
      <xdr:col>81</xdr:col>
      <xdr:colOff>101600</xdr:colOff>
      <xdr:row>104</xdr:row>
      <xdr:rowOff>77470</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15430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150495</xdr:rowOff>
    </xdr:from>
    <xdr:to>
      <xdr:col>85</xdr:col>
      <xdr:colOff>127000</xdr:colOff>
      <xdr:row>104</xdr:row>
      <xdr:rowOff>26670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flipV="1">
          <a:off x="15481300" y="178098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652</xdr:rowOff>
    </xdr:from>
    <xdr:ext cx="405111" cy="259045"/>
    <xdr:sp macro="" textlink="">
      <xdr:nvSpPr>
        <xdr:cNvPr id="613" name="n_1aveValue【庁舎】&#10;有形固定資産減価償却率">
          <a:extLst>
            <a:ext uri="{FF2B5EF4-FFF2-40B4-BE49-F238E27FC236}">
              <a16:creationId xmlns:a16="http://schemas.microsoft.com/office/drawing/2014/main" id="{00000000-0008-0000-0F00-000065020000}"/>
            </a:ext>
          </a:extLst>
        </xdr:cNvPr>
        <xdr:cNvSpPr txBox="1"/>
      </xdr:nvSpPr>
      <xdr:spPr>
        <a:xfrm>
          <a:off x="152660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164482</xdr:rowOff>
    </xdr:from>
    <xdr:ext cx="405111" cy="259045"/>
    <xdr:sp macro="" textlink="">
      <xdr:nvSpPr>
        <xdr:cNvPr id="614" name="n_2aveValue【庁舎】&#10;有形固定資産減価償却率">
          <a:extLst>
            <a:ext uri="{FF2B5EF4-FFF2-40B4-BE49-F238E27FC236}">
              <a16:creationId xmlns:a16="http://schemas.microsoft.com/office/drawing/2014/main" id="{00000000-0008-0000-0F00-000066020000}"/>
            </a:ext>
          </a:extLst>
        </xdr:cNvPr>
        <xdr:cNvSpPr txBox="1"/>
      </xdr:nvSpPr>
      <xdr:spPr>
        <a:xfrm>
          <a:off x="14389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68597</xdr:rowOff>
    </xdr:from>
    <xdr:ext cx="405111" cy="259045"/>
    <xdr:sp macro="" textlink="">
      <xdr:nvSpPr>
        <xdr:cNvPr id="615" name="n_1mainValue【庁舎】&#10;有形固定資産減価償却率">
          <a:extLst>
            <a:ext uri="{FF2B5EF4-FFF2-40B4-BE49-F238E27FC236}">
              <a16:creationId xmlns:a16="http://schemas.microsoft.com/office/drawing/2014/main" id="{00000000-0008-0000-0F00-000067020000}"/>
            </a:ext>
          </a:extLst>
        </xdr:cNvPr>
        <xdr:cNvSpPr txBox="1"/>
      </xdr:nvSpPr>
      <xdr:spPr>
        <a:xfrm>
          <a:off x="152660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0" name="【庁舎】&#10;一人当たり面積グラフ枠">
          <a:extLst>
            <a:ext uri="{FF2B5EF4-FFF2-40B4-BE49-F238E27FC236}">
              <a16:creationId xmlns:a16="http://schemas.microsoft.com/office/drawing/2014/main" id="{00000000-0008-0000-0F00-00008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95794</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flipV="1">
          <a:off x="22160864" y="1719507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42" name="【庁舎】&#10;一人当たり面積最小値テキスト">
          <a:extLst>
            <a:ext uri="{FF2B5EF4-FFF2-40B4-BE49-F238E27FC236}">
              <a16:creationId xmlns:a16="http://schemas.microsoft.com/office/drawing/2014/main" id="{00000000-0008-0000-0F00-000082020000}"/>
            </a:ext>
          </a:extLst>
        </xdr:cNvPr>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644" name="【庁舎】&#10;一人当たり面積最大値テキスト">
          <a:extLst>
            <a:ext uri="{FF2B5EF4-FFF2-40B4-BE49-F238E27FC236}">
              <a16:creationId xmlns:a16="http://schemas.microsoft.com/office/drawing/2014/main" id="{00000000-0008-0000-0F00-000084020000}"/>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88735</xdr:rowOff>
    </xdr:from>
    <xdr:ext cx="469744" cy="259045"/>
    <xdr:sp macro="" textlink="">
      <xdr:nvSpPr>
        <xdr:cNvPr id="646" name="【庁舎】&#10;一人当たり面積平均値テキスト">
          <a:extLst>
            <a:ext uri="{FF2B5EF4-FFF2-40B4-BE49-F238E27FC236}">
              <a16:creationId xmlns:a16="http://schemas.microsoft.com/office/drawing/2014/main" id="{00000000-0008-0000-0F00-000086020000}"/>
            </a:ext>
          </a:extLst>
        </xdr:cNvPr>
        <xdr:cNvSpPr txBox="1"/>
      </xdr:nvSpPr>
      <xdr:spPr>
        <a:xfrm>
          <a:off x="22199600" y="182624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110308</xdr:rowOff>
    </xdr:from>
    <xdr:to>
      <xdr:col>116</xdr:col>
      <xdr:colOff>114300</xdr:colOff>
      <xdr:row>107</xdr:row>
      <xdr:rowOff>40458</xdr:rowOff>
    </xdr:to>
    <xdr:sp macro="" textlink="">
      <xdr:nvSpPr>
        <xdr:cNvPr id="647" name="フローチャート: 判断 646">
          <a:extLst>
            <a:ext uri="{FF2B5EF4-FFF2-40B4-BE49-F238E27FC236}">
              <a16:creationId xmlns:a16="http://schemas.microsoft.com/office/drawing/2014/main" id="{00000000-0008-0000-0F00-000087020000}"/>
            </a:ext>
          </a:extLst>
        </xdr:cNvPr>
        <xdr:cNvSpPr/>
      </xdr:nvSpPr>
      <xdr:spPr>
        <a:xfrm>
          <a:off x="221107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41729</xdr:rowOff>
    </xdr:from>
    <xdr:to>
      <xdr:col>112</xdr:col>
      <xdr:colOff>38100</xdr:colOff>
      <xdr:row>106</xdr:row>
      <xdr:rowOff>143329</xdr:rowOff>
    </xdr:to>
    <xdr:sp macro="" textlink="">
      <xdr:nvSpPr>
        <xdr:cNvPr id="648" name="フローチャート: 判断 647">
          <a:extLst>
            <a:ext uri="{FF2B5EF4-FFF2-40B4-BE49-F238E27FC236}">
              <a16:creationId xmlns:a16="http://schemas.microsoft.com/office/drawing/2014/main" id="{00000000-0008-0000-0F00-000088020000}"/>
            </a:ext>
          </a:extLst>
        </xdr:cNvPr>
        <xdr:cNvSpPr/>
      </xdr:nvSpPr>
      <xdr:spPr>
        <a:xfrm>
          <a:off x="21272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123371</xdr:rowOff>
    </xdr:from>
    <xdr:to>
      <xdr:col>107</xdr:col>
      <xdr:colOff>101600</xdr:colOff>
      <xdr:row>107</xdr:row>
      <xdr:rowOff>53521</xdr:rowOff>
    </xdr:to>
    <xdr:sp macro="" textlink="">
      <xdr:nvSpPr>
        <xdr:cNvPr id="649" name="フローチャート: 判断 648">
          <a:extLst>
            <a:ext uri="{FF2B5EF4-FFF2-40B4-BE49-F238E27FC236}">
              <a16:creationId xmlns:a16="http://schemas.microsoft.com/office/drawing/2014/main" id="{00000000-0008-0000-0F00-000089020000}"/>
            </a:ext>
          </a:extLst>
        </xdr:cNvPr>
        <xdr:cNvSpPr/>
      </xdr:nvSpPr>
      <xdr:spPr>
        <a:xfrm>
          <a:off x="20383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95613</xdr:rowOff>
    </xdr:from>
    <xdr:to>
      <xdr:col>116</xdr:col>
      <xdr:colOff>114300</xdr:colOff>
      <xdr:row>104</xdr:row>
      <xdr:rowOff>25763</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221107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118490</xdr:rowOff>
    </xdr:from>
    <xdr:ext cx="469744" cy="259045"/>
    <xdr:sp macro="" textlink="">
      <xdr:nvSpPr>
        <xdr:cNvPr id="656" name="【庁舎】&#10;一人当たり面積該当値テキスト">
          <a:extLst>
            <a:ext uri="{FF2B5EF4-FFF2-40B4-BE49-F238E27FC236}">
              <a16:creationId xmlns:a16="http://schemas.microsoft.com/office/drawing/2014/main" id="{00000000-0008-0000-0F00-000090020000}"/>
            </a:ext>
          </a:extLst>
        </xdr:cNvPr>
        <xdr:cNvSpPr txBox="1"/>
      </xdr:nvSpPr>
      <xdr:spPr>
        <a:xfrm>
          <a:off x="22199600" y="1760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79284</xdr:rowOff>
    </xdr:from>
    <xdr:to>
      <xdr:col>112</xdr:col>
      <xdr:colOff>38100</xdr:colOff>
      <xdr:row>104</xdr:row>
      <xdr:rowOff>9434</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21272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130084</xdr:rowOff>
    </xdr:from>
    <xdr:to>
      <xdr:col>116</xdr:col>
      <xdr:colOff>63500</xdr:colOff>
      <xdr:row>103</xdr:row>
      <xdr:rowOff>146413</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21323300" y="1778943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134456</xdr:rowOff>
    </xdr:from>
    <xdr:ext cx="469744" cy="259045"/>
    <xdr:sp macro="" textlink="">
      <xdr:nvSpPr>
        <xdr:cNvPr id="659" name="n_1aveValue【庁舎】&#10;一人当たり面積">
          <a:extLst>
            <a:ext uri="{FF2B5EF4-FFF2-40B4-BE49-F238E27FC236}">
              <a16:creationId xmlns:a16="http://schemas.microsoft.com/office/drawing/2014/main" id="{00000000-0008-0000-0F00-000093020000}"/>
            </a:ext>
          </a:extLst>
        </xdr:cNvPr>
        <xdr:cNvSpPr txBox="1"/>
      </xdr:nvSpPr>
      <xdr:spPr>
        <a:xfrm>
          <a:off x="21075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70048</xdr:rowOff>
    </xdr:from>
    <xdr:ext cx="469744" cy="259045"/>
    <xdr:sp macro="" textlink="">
      <xdr:nvSpPr>
        <xdr:cNvPr id="660" name="n_2aveValue【庁舎】&#10;一人当たり面積">
          <a:extLst>
            <a:ext uri="{FF2B5EF4-FFF2-40B4-BE49-F238E27FC236}">
              <a16:creationId xmlns:a16="http://schemas.microsoft.com/office/drawing/2014/main" id="{00000000-0008-0000-0F00-000094020000}"/>
            </a:ext>
          </a:extLst>
        </xdr:cNvPr>
        <xdr:cNvSpPr txBox="1"/>
      </xdr:nvSpPr>
      <xdr:spPr>
        <a:xfrm>
          <a:off x="20199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25961</xdr:rowOff>
    </xdr:from>
    <xdr:ext cx="469744" cy="259045"/>
    <xdr:sp macro="" textlink="">
      <xdr:nvSpPr>
        <xdr:cNvPr id="661" name="n_1mainValue【庁舎】&#10;一人当たり面積">
          <a:extLst>
            <a:ext uri="{FF2B5EF4-FFF2-40B4-BE49-F238E27FC236}">
              <a16:creationId xmlns:a16="http://schemas.microsoft.com/office/drawing/2014/main" id="{00000000-0008-0000-0F00-000095020000}"/>
            </a:ext>
          </a:extLst>
        </xdr:cNvPr>
        <xdr:cNvSpPr txBox="1"/>
      </xdr:nvSpPr>
      <xdr:spPr>
        <a:xfrm>
          <a:off x="21075727" y="175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類似団体と比較して、図書館・一般廃棄物処理施設を除いた施設で有形固定資産減価償却率が低くなっています。</a:t>
          </a:r>
          <a:endParaRPr lang="ja-JP" altLang="ja-JP" sz="1400">
            <a:effectLst/>
          </a:endParaRPr>
        </a:p>
        <a:p>
          <a:r>
            <a:rPr kumimoji="1" lang="ja-JP" altLang="ja-JP" sz="1100">
              <a:solidFill>
                <a:schemeClr val="dk1"/>
              </a:solidFill>
              <a:effectLst/>
              <a:latin typeface="+mn-lt"/>
              <a:ea typeface="+mn-ea"/>
              <a:cs typeface="+mn-cs"/>
            </a:rPr>
            <a:t>区では、全国の人口が減少傾向にあるなか、全ての世代で人口が増加しており、人口増加に伴う様々な施設需要に対応しているなどから、類似団体と比較して、各施設の有形固定資産減価償却率は低い水準になっているといえます。</a:t>
          </a:r>
          <a:endParaRPr lang="ja-JP" altLang="ja-JP" sz="1400">
            <a:effectLst/>
          </a:endParaRPr>
        </a:p>
        <a:p>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年まで区の人口は増加が続くと見込んでおり、平成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港区公共施設マネジメント計画」を策定し、人口増加による様々な行政需要の増加に対応した柔軟な施設整備、公共施設等における安全・安心の強化及び財政負担の軽減・平準化に取り組むなど、将来世代に負担を掛けず充実した行政サービスを継続するための戦略的なファシリティマネジメントを実施していき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東京都港区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253,639
234,117
20.37
184,674,026
174,730,757
9,939,301
91,095,841
1,081,924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年度の財政力指数は、前年度比</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となり、平成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年度以来、引き続き１を上回っています。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財政力指数が１を超える団体は特別区財政調整交付金算定上の収入超過団体であり、普通交付金が交付されません。しかし、収入超過は交付金算定における理論上の数値であるため、この指数で直ちに財政の富裕度を判断することはできません。</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財政力指数は、地方財政状況調査で用いられる直近３か年の平均値です。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36286</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37036"/>
          <a:ext cx="0" cy="1568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122663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36286</xdr:rowOff>
    </xdr:from>
    <xdr:to>
      <xdr:col>24</xdr:col>
      <xdr:colOff>12700</xdr:colOff>
      <xdr:row>35</xdr:row>
      <xdr:rowOff>36286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36286</xdr:rowOff>
    </xdr:from>
    <xdr:to>
      <xdr:col>23</xdr:col>
      <xdr:colOff>133350</xdr:colOff>
      <xdr:row>35</xdr:row>
      <xdr:rowOff>139700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03703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139700</xdr:rowOff>
    </xdr:from>
    <xdr:to>
      <xdr:col>19</xdr:col>
      <xdr:colOff>133350</xdr:colOff>
      <xdr:row>36</xdr:row>
      <xdr:rowOff>2722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1404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122464</xdr:rowOff>
    </xdr:from>
    <xdr:to>
      <xdr:col>15</xdr:col>
      <xdr:colOff>82550</xdr:colOff>
      <xdr:row>36</xdr:row>
      <xdr:rowOff>2722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123214"/>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19050</xdr:rowOff>
    </xdr:from>
    <xdr:to>
      <xdr:col>11</xdr:col>
      <xdr:colOff>31750</xdr:colOff>
      <xdr:row>35</xdr:row>
      <xdr:rowOff>122464</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0198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34</xdr:row>
      <xdr:rowOff>156936</xdr:rowOff>
    </xdr:from>
    <xdr:to>
      <xdr:col>23</xdr:col>
      <xdr:colOff>184150</xdr:colOff>
      <xdr:row>35</xdr:row>
      <xdr:rowOff>87086</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598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34</xdr:row>
      <xdr:rowOff>78213</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590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88900</xdr:rowOff>
    </xdr:from>
    <xdr:to>
      <xdr:col>19</xdr:col>
      <xdr:colOff>184150</xdr:colOff>
      <xdr:row>36</xdr:row>
      <xdr:rowOff>19050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29227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585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123372</xdr:rowOff>
    </xdr:from>
    <xdr:to>
      <xdr:col>15</xdr:col>
      <xdr:colOff>133350</xdr:colOff>
      <xdr:row>36</xdr:row>
      <xdr:rowOff>53522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63699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5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71664</xdr:rowOff>
    </xdr:from>
    <xdr:to>
      <xdr:col>11</xdr:col>
      <xdr:colOff>82550</xdr:colOff>
      <xdr:row>36</xdr:row>
      <xdr:rowOff>1814</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11991</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34</xdr:row>
      <xdr:rowOff>139700</xdr:rowOff>
    </xdr:from>
    <xdr:to>
      <xdr:col>7</xdr:col>
      <xdr:colOff>31750</xdr:colOff>
      <xdr:row>35</xdr:row>
      <xdr:rowOff>69850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33</xdr:row>
      <xdr:rowOff>80027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財政の弾力性を示す総合的な指標である経常収支比率は、比率が高いほど新たな住民サービスに対応できる余地が少なくなり、財政は硬直化していることになります。</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年度決算の経常収支比率は、株式等譲渡所得割交付金などの経常的な一般財源の増により、前年度比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67.5</a:t>
          </a:r>
          <a:r>
            <a:rPr kumimoji="1" lang="ja-JP" altLang="en-US" sz="1300">
              <a:latin typeface="ＭＳ Ｐゴシック" panose="020B0600070205080204" pitchFamily="50" charset="-128"/>
              <a:ea typeface="ＭＳ Ｐゴシック" panose="020B0600070205080204" pitchFamily="50" charset="-128"/>
            </a:rPr>
            <a:t>％となり、類似団体平均と比較しても低い比率で、区の財政の弾力性は他団体と比べて高い水準であると言えます。</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146050</xdr:rowOff>
    </xdr:from>
    <xdr:to>
      <xdr:col>23</xdr:col>
      <xdr:colOff>133350</xdr:colOff>
      <xdr:row>65</xdr:row>
      <xdr:rowOff>143002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433050"/>
          <a:ext cx="0" cy="8542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60977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17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146050</xdr:rowOff>
    </xdr:from>
    <xdr:to>
      <xdr:col>24</xdr:col>
      <xdr:colOff>12700</xdr:colOff>
      <xdr:row>60</xdr:row>
      <xdr:rowOff>146050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60</xdr:row>
      <xdr:rowOff>170180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4330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170705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972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27178</xdr:rowOff>
    </xdr:from>
    <xdr:to>
      <xdr:col>23</xdr:col>
      <xdr:colOff>184150</xdr:colOff>
      <xdr:row>64</xdr:row>
      <xdr:rowOff>128778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44704</xdr:rowOff>
    </xdr:from>
    <xdr:to>
      <xdr:col>19</xdr:col>
      <xdr:colOff>133350</xdr:colOff>
      <xdr:row>60</xdr:row>
      <xdr:rowOff>170180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33170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150368</xdr:rowOff>
    </xdr:from>
    <xdr:to>
      <xdr:col>19</xdr:col>
      <xdr:colOff>184150</xdr:colOff>
      <xdr:row>64</xdr:row>
      <xdr:rowOff>80518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65295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3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148590</xdr:rowOff>
    </xdr:from>
    <xdr:to>
      <xdr:col>15</xdr:col>
      <xdr:colOff>82550</xdr:colOff>
      <xdr:row>60</xdr:row>
      <xdr:rowOff>44704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26414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164355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148590</xdr:rowOff>
    </xdr:from>
    <xdr:to>
      <xdr:col>11</xdr:col>
      <xdr:colOff>31750</xdr:colOff>
      <xdr:row>62</xdr:row>
      <xdr:rowOff>25146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264140"/>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132859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147828</xdr:rowOff>
    </xdr:from>
    <xdr:to>
      <xdr:col>7</xdr:col>
      <xdr:colOff>31750</xdr:colOff>
      <xdr:row>65</xdr:row>
      <xdr:rowOff>77978</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62755</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16527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0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119380</xdr:rowOff>
    </xdr:from>
    <xdr:to>
      <xdr:col>19</xdr:col>
      <xdr:colOff>184150</xdr:colOff>
      <xdr:row>61</xdr:row>
      <xdr:rowOff>49530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59707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165354</xdr:rowOff>
    </xdr:from>
    <xdr:to>
      <xdr:col>15</xdr:col>
      <xdr:colOff>133350</xdr:colOff>
      <xdr:row>60</xdr:row>
      <xdr:rowOff>95504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105681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97790</xdr:rowOff>
    </xdr:from>
    <xdr:to>
      <xdr:col>11</xdr:col>
      <xdr:colOff>82550</xdr:colOff>
      <xdr:row>60</xdr:row>
      <xdr:rowOff>27940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38117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145796</xdr:rowOff>
    </xdr:from>
    <xdr:to>
      <xdr:col>7</xdr:col>
      <xdr:colOff>31750</xdr:colOff>
      <xdr:row>62</xdr:row>
      <xdr:rowOff>75946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86123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類似団体平均と比較して、人口１人当たりの決算額が上回っている主な要因は物件費であり、平成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年度においても港区保育室事業の増などにより、前年度比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％増加しています。人件費については、退職手当の減などにより、前年度比５億円、</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％減少しています。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人件費や物件費等の経常的経費節減など、不断の内部努力を徹底し、港区ならではの質の高い行政サービスを提供しつつ、緊急課題等にも的確に対応できる財政構造を維持していきます。</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18957</xdr:rowOff>
    </xdr:from>
    <xdr:to>
      <xdr:col>23</xdr:col>
      <xdr:colOff>133350</xdr:colOff>
      <xdr:row>88</xdr:row>
      <xdr:rowOff>129505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06407"/>
          <a:ext cx="0" cy="13106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101582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8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129505</xdr:rowOff>
    </xdr:from>
    <xdr:to>
      <xdr:col>24</xdr:col>
      <xdr:colOff>12700</xdr:colOff>
      <xdr:row>88</xdr:row>
      <xdr:rowOff>129505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105334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4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18957</xdr:rowOff>
    </xdr:from>
    <xdr:to>
      <xdr:col>24</xdr:col>
      <xdr:colOff>12700</xdr:colOff>
      <xdr:row>81</xdr:row>
      <xdr:rowOff>18957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0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160158</xdr:rowOff>
    </xdr:from>
    <xdr:to>
      <xdr:col>23</xdr:col>
      <xdr:colOff>133350</xdr:colOff>
      <xdr:row>84</xdr:row>
      <xdr:rowOff>4099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90508"/>
          <a:ext cx="8382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82391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9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65864</xdr:rowOff>
    </xdr:from>
    <xdr:to>
      <xdr:col>23</xdr:col>
      <xdr:colOff>184150</xdr:colOff>
      <xdr:row>81</xdr:row>
      <xdr:rowOff>167464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160158</xdr:rowOff>
    </xdr:from>
    <xdr:to>
      <xdr:col>19</xdr:col>
      <xdr:colOff>133350</xdr:colOff>
      <xdr:row>83</xdr:row>
      <xdr:rowOff>165539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390508"/>
          <a:ext cx="889000" cy="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73292</xdr:rowOff>
    </xdr:from>
    <xdr:to>
      <xdr:col>19</xdr:col>
      <xdr:colOff>184150</xdr:colOff>
      <xdr:row>82</xdr:row>
      <xdr:rowOff>3442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13619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29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153918</xdr:rowOff>
    </xdr:from>
    <xdr:to>
      <xdr:col>15</xdr:col>
      <xdr:colOff>82550</xdr:colOff>
      <xdr:row>83</xdr:row>
      <xdr:rowOff>165539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84268"/>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65015</xdr:rowOff>
    </xdr:from>
    <xdr:to>
      <xdr:col>15</xdr:col>
      <xdr:colOff>133350</xdr:colOff>
      <xdr:row>81</xdr:row>
      <xdr:rowOff>166615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5342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90534</xdr:rowOff>
    </xdr:from>
    <xdr:to>
      <xdr:col>11</xdr:col>
      <xdr:colOff>31750</xdr:colOff>
      <xdr:row>83</xdr:row>
      <xdr:rowOff>153918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20884"/>
          <a:ext cx="889000" cy="6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58781</xdr:rowOff>
    </xdr:from>
    <xdr:to>
      <xdr:col>11</xdr:col>
      <xdr:colOff>82550</xdr:colOff>
      <xdr:row>81</xdr:row>
      <xdr:rowOff>160381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170558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44317</xdr:rowOff>
    </xdr:from>
    <xdr:to>
      <xdr:col>7</xdr:col>
      <xdr:colOff>31750</xdr:colOff>
      <xdr:row>81</xdr:row>
      <xdr:rowOff>145917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156094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0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124749</xdr:rowOff>
    </xdr:from>
    <xdr:to>
      <xdr:col>23</xdr:col>
      <xdr:colOff>184150</xdr:colOff>
      <xdr:row>84</xdr:row>
      <xdr:rowOff>54899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5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96826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2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109358</xdr:rowOff>
    </xdr:from>
    <xdr:to>
      <xdr:col>19</xdr:col>
      <xdr:colOff>184150</xdr:colOff>
      <xdr:row>84</xdr:row>
      <xdr:rowOff>39508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3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24285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2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114739</xdr:rowOff>
    </xdr:from>
    <xdr:to>
      <xdr:col>15</xdr:col>
      <xdr:colOff>133350</xdr:colOff>
      <xdr:row>84</xdr:row>
      <xdr:rowOff>44889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4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29666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3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103118</xdr:rowOff>
    </xdr:from>
    <xdr:to>
      <xdr:col>11</xdr:col>
      <xdr:colOff>82550</xdr:colOff>
      <xdr:row>84</xdr:row>
      <xdr:rowOff>33268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3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18045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1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39734</xdr:rowOff>
    </xdr:from>
    <xdr:to>
      <xdr:col>7</xdr:col>
      <xdr:colOff>31750</xdr:colOff>
      <xdr:row>83</xdr:row>
      <xdr:rowOff>141334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7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126111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5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今後も年功的な給与上昇の抑制、職務・職責に応じた給与制度の改正を進め、一層の給与の適正化及び人件費の削減に取り組みます。</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年度のラスパイレス指数については、公表前のため、平成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年度の数値を引用しています。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118111</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122400"/>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128270</xdr:rowOff>
    </xdr:from>
    <xdr:to>
      <xdr:col>81</xdr:col>
      <xdr:colOff>44450</xdr:colOff>
      <xdr:row>85</xdr:row>
      <xdr:rowOff>128270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70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45738</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4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106680</xdr:rowOff>
    </xdr:from>
    <xdr:to>
      <xdr:col>77</xdr:col>
      <xdr:colOff>44450</xdr:colOff>
      <xdr:row>85</xdr:row>
      <xdr:rowOff>128270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50848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165100</xdr:rowOff>
    </xdr:from>
    <xdr:to>
      <xdr:col>72</xdr:col>
      <xdr:colOff>203200</xdr:colOff>
      <xdr:row>84</xdr:row>
      <xdr:rowOff>106680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3881100"/>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165100</xdr:rowOff>
    </xdr:from>
    <xdr:to>
      <xdr:col>68</xdr:col>
      <xdr:colOff>152400</xdr:colOff>
      <xdr:row>85</xdr:row>
      <xdr:rowOff>31750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3881100"/>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81</xdr:row>
      <xdr:rowOff>87630</xdr:rowOff>
    </xdr:from>
    <xdr:to>
      <xdr:col>68</xdr:col>
      <xdr:colOff>203200</xdr:colOff>
      <xdr:row>82</xdr:row>
      <xdr:rowOff>17780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397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2557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163847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49547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163847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55880</xdr:rowOff>
    </xdr:from>
    <xdr:to>
      <xdr:col>73</xdr:col>
      <xdr:colOff>44450</xdr:colOff>
      <xdr:row>84</xdr:row>
      <xdr:rowOff>157480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167657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114300</xdr:rowOff>
    </xdr:from>
    <xdr:to>
      <xdr:col>68</xdr:col>
      <xdr:colOff>203200</xdr:colOff>
      <xdr:row>81</xdr:row>
      <xdr:rowOff>44450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54627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人口増等による行政需要が増大する中にあっても、関係部門からの応援体制の構築など職員体制の柔軟な見直し、適材適所の職員配置等により、前年度比で「０．１４人減」となりました。</a:t>
          </a:r>
        </a:p>
        <a:p>
          <a:r>
            <a:rPr kumimoji="1" lang="ja-JP" altLang="en-US" sz="1300">
              <a:latin typeface="ＭＳ Ｐゴシック" panose="020B0600070205080204" pitchFamily="50" charset="-128"/>
              <a:ea typeface="ＭＳ Ｐゴシック" panose="020B0600070205080204" pitchFamily="50" charset="-128"/>
            </a:rPr>
            <a:t>今後も、区の人口は増加が続く見込みですが、限られた人員の中で、社会経済情勢の変化や増大する行政需要に対応できる職員体制を堅持していきます。</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18748</xdr:rowOff>
    </xdr:from>
    <xdr:to>
      <xdr:col>81</xdr:col>
      <xdr:colOff>44450</xdr:colOff>
      <xdr:row>67</xdr:row>
      <xdr:rowOff>70817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4298"/>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42894</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70817</xdr:rowOff>
    </xdr:from>
    <xdr:to>
      <xdr:col>81</xdr:col>
      <xdr:colOff>133350</xdr:colOff>
      <xdr:row>67</xdr:row>
      <xdr:rowOff>70817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5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105125</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18748</xdr:rowOff>
    </xdr:from>
    <xdr:to>
      <xdr:col>81</xdr:col>
      <xdr:colOff>133350</xdr:colOff>
      <xdr:row>59</xdr:row>
      <xdr:rowOff>18748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55033</xdr:rowOff>
    </xdr:from>
    <xdr:to>
      <xdr:col>81</xdr:col>
      <xdr:colOff>44450</xdr:colOff>
      <xdr:row>61</xdr:row>
      <xdr:rowOff>71120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51348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147639</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091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131112</xdr:rowOff>
    </xdr:from>
    <xdr:to>
      <xdr:col>81</xdr:col>
      <xdr:colOff>95250</xdr:colOff>
      <xdr:row>60</xdr:row>
      <xdr:rowOff>61262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24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71120</xdr:rowOff>
    </xdr:from>
    <xdr:to>
      <xdr:col>77</xdr:col>
      <xdr:colOff>44450</xdr:colOff>
      <xdr:row>61</xdr:row>
      <xdr:rowOff>82610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529570"/>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143752</xdr:rowOff>
    </xdr:from>
    <xdr:to>
      <xdr:col>77</xdr:col>
      <xdr:colOff>95250</xdr:colOff>
      <xdr:row>60</xdr:row>
      <xdr:rowOff>73902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84079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02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82610</xdr:rowOff>
    </xdr:from>
    <xdr:to>
      <xdr:col>72</xdr:col>
      <xdr:colOff>203200</xdr:colOff>
      <xdr:row>61</xdr:row>
      <xdr:rowOff>87206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54106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84079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87206</xdr:rowOff>
    </xdr:from>
    <xdr:to>
      <xdr:col>68</xdr:col>
      <xdr:colOff>152400</xdr:colOff>
      <xdr:row>61</xdr:row>
      <xdr:rowOff>102144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54565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150646</xdr:rowOff>
    </xdr:from>
    <xdr:to>
      <xdr:col>68</xdr:col>
      <xdr:colOff>203200</xdr:colOff>
      <xdr:row>60</xdr:row>
      <xdr:rowOff>80796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90973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163285</xdr:rowOff>
    </xdr:from>
    <xdr:to>
      <xdr:col>64</xdr:col>
      <xdr:colOff>152400</xdr:colOff>
      <xdr:row>60</xdr:row>
      <xdr:rowOff>93435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103612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4233</xdr:rowOff>
    </xdr:from>
    <xdr:to>
      <xdr:col>81</xdr:col>
      <xdr:colOff>95250</xdr:colOff>
      <xdr:row>61</xdr:row>
      <xdr:rowOff>105833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147760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3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20320</xdr:rowOff>
    </xdr:from>
    <xdr:to>
      <xdr:col>77</xdr:col>
      <xdr:colOff>95250</xdr:colOff>
      <xdr:row>61</xdr:row>
      <xdr:rowOff>121920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106697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31810</xdr:rowOff>
    </xdr:from>
    <xdr:to>
      <xdr:col>73</xdr:col>
      <xdr:colOff>44450</xdr:colOff>
      <xdr:row>61</xdr:row>
      <xdr:rowOff>133410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118187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36406</xdr:rowOff>
    </xdr:from>
    <xdr:to>
      <xdr:col>68</xdr:col>
      <xdr:colOff>203200</xdr:colOff>
      <xdr:row>61</xdr:row>
      <xdr:rowOff>138006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122783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51344</xdr:rowOff>
    </xdr:from>
    <xdr:to>
      <xdr:col>64</xdr:col>
      <xdr:colOff>152400</xdr:colOff>
      <xdr:row>61</xdr:row>
      <xdr:rowOff>152944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137721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地方債の元利償還金等の減少などにより、前年度比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％となりました。</a:t>
          </a:r>
        </a:p>
        <a:p>
          <a:r>
            <a:rPr kumimoji="1" lang="ja-JP" altLang="en-US" sz="1300">
              <a:latin typeface="ＭＳ Ｐゴシック" panose="020B0600070205080204" pitchFamily="50" charset="-128"/>
              <a:ea typeface="ＭＳ Ｐゴシック" panose="020B0600070205080204" pitchFamily="50" charset="-128"/>
            </a:rPr>
            <a:t>この比率は、義務的経費である公債費や公債費に準ずる経費の標準財政規模に対する割合をいい、直近３か年度の平均値です。公債費は、自治体の判断で削減や先送りができない経費であることから、この比率が高いほど、財政の弾力性が低いといえますが、負の値となっていることから、区財政が健全である状況を示しています。</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155575</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0023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127652</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155575</xdr:rowOff>
    </xdr:from>
    <xdr:to>
      <xdr:col>81</xdr:col>
      <xdr:colOff>133350</xdr:colOff>
      <xdr:row>43</xdr:row>
      <xdr:rowOff>155575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26458</xdr:rowOff>
    </xdr:from>
    <xdr:to>
      <xdr:col>81</xdr:col>
      <xdr:colOff>44450</xdr:colOff>
      <xdr:row>40</xdr:row>
      <xdr:rowOff>86783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688445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22877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53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40</xdr:row>
      <xdr:rowOff>147108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69447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147108</xdr:rowOff>
    </xdr:from>
    <xdr:to>
      <xdr:col>72</xdr:col>
      <xdr:colOff>203200</xdr:colOff>
      <xdr:row>41</xdr:row>
      <xdr:rowOff>76200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7005108"/>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127652</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42</xdr:row>
      <xdr:rowOff>5292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710565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116417</xdr:rowOff>
    </xdr:from>
    <xdr:to>
      <xdr:col>68</xdr:col>
      <xdr:colOff>203200</xdr:colOff>
      <xdr:row>41</xdr:row>
      <xdr:rowOff>46567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45508</xdr:rowOff>
    </xdr:from>
    <xdr:to>
      <xdr:col>64</xdr:col>
      <xdr:colOff>152400</xdr:colOff>
      <xdr:row>41</xdr:row>
      <xdr:rowOff>147108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157285</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147108</xdr:rowOff>
    </xdr:from>
    <xdr:to>
      <xdr:col>81</xdr:col>
      <xdr:colOff>95250</xdr:colOff>
      <xdr:row>40</xdr:row>
      <xdr:rowOff>77258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119185</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805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96308</xdr:rowOff>
    </xdr:from>
    <xdr:to>
      <xdr:col>73</xdr:col>
      <xdr:colOff>44450</xdr:colOff>
      <xdr:row>41</xdr:row>
      <xdr:rowOff>26458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11235</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125942</xdr:rowOff>
    </xdr:from>
    <xdr:to>
      <xdr:col>64</xdr:col>
      <xdr:colOff>152400</xdr:colOff>
      <xdr:row>42</xdr:row>
      <xdr:rowOff>56092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40869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地方債残高や退職手当支給予定額等の将来負担額の合計は</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億円、基金等の充当可能財源等は</a:t>
          </a:r>
          <a:r>
            <a:rPr kumimoji="1" lang="en-US" altLang="ja-JP" sz="1300">
              <a:latin typeface="ＭＳ Ｐゴシック" panose="020B0600070205080204" pitchFamily="50" charset="-128"/>
              <a:ea typeface="ＭＳ Ｐゴシック" panose="020B0600070205080204" pitchFamily="50" charset="-128"/>
            </a:rPr>
            <a:t>1,878</a:t>
          </a:r>
          <a:r>
            <a:rPr kumimoji="1" lang="ja-JP" altLang="en-US" sz="1300">
              <a:latin typeface="ＭＳ Ｐゴシック" panose="020B0600070205080204" pitchFamily="50" charset="-128"/>
              <a:ea typeface="ＭＳ Ｐゴシック" panose="020B0600070205080204" pitchFamily="50" charset="-128"/>
            </a:rPr>
            <a:t>億円となり、充当可能財源等が将来負担額を上回っているため、平成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年度の将来負担比率は、算定上「－％」となっています。</a:t>
          </a:r>
        </a:p>
        <a:p>
          <a:r>
            <a:rPr kumimoji="1" lang="ja-JP" altLang="en-US" sz="1300">
              <a:latin typeface="ＭＳ Ｐゴシック" panose="020B0600070205080204" pitchFamily="50" charset="-128"/>
              <a:ea typeface="ＭＳ Ｐゴシック" panose="020B0600070205080204" pitchFamily="50" charset="-128"/>
            </a:rPr>
            <a:t>この比率が高いほど、将来の負担が大きいことから区財政を圧迫する可能性が大きいといえますが、比率を実数にすると△</a:t>
          </a:r>
          <a:r>
            <a:rPr kumimoji="1" lang="en-US" altLang="ja-JP" sz="1300">
              <a:latin typeface="ＭＳ Ｐゴシック" panose="020B0600070205080204" pitchFamily="50" charset="-128"/>
              <a:ea typeface="ＭＳ Ｐゴシック" panose="020B0600070205080204" pitchFamily="50" charset="-128"/>
            </a:rPr>
            <a:t>191.6</a:t>
          </a:r>
          <a:r>
            <a:rPr kumimoji="1" lang="ja-JP" altLang="en-US" sz="1300">
              <a:latin typeface="ＭＳ Ｐゴシック" panose="020B0600070205080204" pitchFamily="50" charset="-128"/>
              <a:ea typeface="ＭＳ Ｐゴシック" panose="020B0600070205080204" pitchFamily="50" charset="-128"/>
            </a:rPr>
            <a:t>％となり、区財政が健全である状況を示しています。</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将来負担の状況グラフ枠">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7" name="将来負担の状況最小値テキスト">
          <a:extLst>
            <a:ext uri="{FF2B5EF4-FFF2-40B4-BE49-F238E27FC236}">
              <a16:creationId xmlns:a16="http://schemas.microsoft.com/office/drawing/2014/main" id="{00000000-0008-0000-0300-0000AB010000}"/>
            </a:ext>
          </a:extLst>
        </xdr:cNvPr>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29" name="将来負担の状況最大値テキスト">
          <a:extLst>
            <a:ext uri="{FF2B5EF4-FFF2-40B4-BE49-F238E27FC236}">
              <a16:creationId xmlns:a16="http://schemas.microsoft.com/office/drawing/2014/main" id="{00000000-0008-0000-0300-0000AD010000}"/>
            </a:ext>
          </a:extLst>
        </xdr:cNvPr>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1" name="将来負担の状況平均値テキスト">
          <a:extLst>
            <a:ext uri="{FF2B5EF4-FFF2-40B4-BE49-F238E27FC236}">
              <a16:creationId xmlns:a16="http://schemas.microsoft.com/office/drawing/2014/main" id="{00000000-0008-0000-0300-0000AF010000}"/>
            </a:ext>
          </a:extLst>
        </xdr:cNvPr>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2" name="フローチャート: 判断 431">
          <a:extLst>
            <a:ext uri="{FF2B5EF4-FFF2-40B4-BE49-F238E27FC236}">
              <a16:creationId xmlns:a16="http://schemas.microsoft.com/office/drawing/2014/main" id="{00000000-0008-0000-0300-0000B0010000}"/>
            </a:ext>
          </a:extLst>
        </xdr:cNvPr>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東京都港区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253,639
234,117
20.37
184,674,026
174,730,757
9,939,301
91,095,841
1,081,924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比率計算の分子である、地方税などの使途が特定されていない経常的な収入（以下「経常一般財源」）を財源とする人件費は、退職金や職員給等の減により前年度比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ポイント減少し、比率計算の分母である経常一般財源等の総額が前年度比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ポイント増加したため、人件費の割合は前年度比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％となりました。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124278</xdr:rowOff>
    </xdr:from>
    <xdr:to>
      <xdr:col>24</xdr:col>
      <xdr:colOff>25400</xdr:colOff>
      <xdr:row>41</xdr:row>
      <xdr:rowOff>156935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21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129012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156935</xdr:rowOff>
    </xdr:from>
    <xdr:to>
      <xdr:col>24</xdr:col>
      <xdr:colOff>114300</xdr:colOff>
      <xdr:row>41</xdr:row>
      <xdr:rowOff>156935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39205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124278</xdr:rowOff>
    </xdr:from>
    <xdr:to>
      <xdr:col>24</xdr:col>
      <xdr:colOff>114300</xdr:colOff>
      <xdr:row>33</xdr:row>
      <xdr:rowOff>124278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124278</xdr:rowOff>
    </xdr:from>
    <xdr:to>
      <xdr:col>24</xdr:col>
      <xdr:colOff>25400</xdr:colOff>
      <xdr:row>34</xdr:row>
      <xdr:rowOff>50800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7821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89099</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117022</xdr:rowOff>
    </xdr:from>
    <xdr:to>
      <xdr:col>24</xdr:col>
      <xdr:colOff>76200</xdr:colOff>
      <xdr:row>38</xdr:row>
      <xdr:rowOff>47172</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34</xdr:row>
      <xdr:rowOff>50800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88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42834</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34</xdr:row>
      <xdr:rowOff>116114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8801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73478</xdr:rowOff>
    </xdr:from>
    <xdr:to>
      <xdr:col>15</xdr:col>
      <xdr:colOff>149225</xdr:colOff>
      <xdr:row>38</xdr:row>
      <xdr:rowOff>3628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159855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116114</xdr:rowOff>
    </xdr:from>
    <xdr:to>
      <xdr:col>11</xdr:col>
      <xdr:colOff>9525</xdr:colOff>
      <xdr:row>36</xdr:row>
      <xdr:rowOff>78014</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945414"/>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46265</xdr:rowOff>
    </xdr:from>
    <xdr:to>
      <xdr:col>6</xdr:col>
      <xdr:colOff>171450</xdr:colOff>
      <xdr:row>39</xdr:row>
      <xdr:rowOff>147865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73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132642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73478</xdr:rowOff>
    </xdr:from>
    <xdr:to>
      <xdr:col>24</xdr:col>
      <xdr:colOff>76200</xdr:colOff>
      <xdr:row>34</xdr:row>
      <xdr:rowOff>3628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153505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63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0</xdr:rowOff>
    </xdr:from>
    <xdr:to>
      <xdr:col>20</xdr:col>
      <xdr:colOff>38100</xdr:colOff>
      <xdr:row>34</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111777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0</xdr:rowOff>
    </xdr:from>
    <xdr:to>
      <xdr:col>15</xdr:col>
      <xdr:colOff>149225</xdr:colOff>
      <xdr:row>34</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65314</xdr:rowOff>
    </xdr:from>
    <xdr:to>
      <xdr:col>11</xdr:col>
      <xdr:colOff>60325</xdr:colOff>
      <xdr:row>34</xdr:row>
      <xdr:rowOff>166914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5641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138991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経常一般財源を財源とする物件費は、港区保育室事業に要する経費等の増により、前年度比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ポイント増加しましたが、比率計算の分母である経常一般財源等の増により、物件費の割合は前年度比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26.3</a:t>
          </a:r>
          <a:r>
            <a:rPr kumimoji="1" lang="ja-JP" altLang="en-US" sz="1300">
              <a:latin typeface="ＭＳ Ｐゴシック" panose="020B0600070205080204" pitchFamily="50" charset="-128"/>
              <a:ea typeface="ＭＳ Ｐゴシック" panose="020B0600070205080204" pitchFamily="50" charset="-128"/>
            </a:rPr>
            <a:t>％となりました。</a:t>
          </a:r>
        </a:p>
        <a:p>
          <a:r>
            <a:rPr kumimoji="1" lang="ja-JP" altLang="en-US" sz="1300">
              <a:latin typeface="ＭＳ Ｐゴシック" panose="020B0600070205080204" pitchFamily="50" charset="-128"/>
              <a:ea typeface="ＭＳ Ｐゴシック" panose="020B0600070205080204" pitchFamily="50" charset="-128"/>
            </a:rPr>
            <a:t>人口増に伴い、増加が続く物件費については、港区財政運営方針（平成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年度）において経常的経費の節減を掲げており、効果性・効率性の観点から経費を節減していきます。</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57150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130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29227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57150</xdr:rowOff>
    </xdr:from>
    <xdr:to>
      <xdr:col>82</xdr:col>
      <xdr:colOff>196850</xdr:colOff>
      <xdr:row>21</xdr:row>
      <xdr:rowOff>57150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57150</xdr:rowOff>
    </xdr:from>
    <xdr:to>
      <xdr:col>82</xdr:col>
      <xdr:colOff>107950</xdr:colOff>
      <xdr:row>21</xdr:row>
      <xdr:rowOff>82550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657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146050</xdr:rowOff>
    </xdr:from>
    <xdr:to>
      <xdr:col>78</xdr:col>
      <xdr:colOff>69850</xdr:colOff>
      <xdr:row>21</xdr:row>
      <xdr:rowOff>82550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4036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25400</xdr:rowOff>
    </xdr:from>
    <xdr:to>
      <xdr:col>78</xdr:col>
      <xdr:colOff>120650</xdr:colOff>
      <xdr:row>16</xdr:row>
      <xdr:rowOff>127000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44450</xdr:rowOff>
    </xdr:from>
    <xdr:to>
      <xdr:col>73</xdr:col>
      <xdr:colOff>180975</xdr:colOff>
      <xdr:row>19</xdr:row>
      <xdr:rowOff>146050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302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120650</xdr:rowOff>
    </xdr:from>
    <xdr:to>
      <xdr:col>74</xdr:col>
      <xdr:colOff>31750</xdr:colOff>
      <xdr:row>16</xdr:row>
      <xdr:rowOff>50800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60977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44450</xdr:rowOff>
    </xdr:from>
    <xdr:to>
      <xdr:col>69</xdr:col>
      <xdr:colOff>92075</xdr:colOff>
      <xdr:row>20</xdr:row>
      <xdr:rowOff>76200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3020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6350</xdr:rowOff>
    </xdr:from>
    <xdr:to>
      <xdr:col>82</xdr:col>
      <xdr:colOff>158750</xdr:colOff>
      <xdr:row>21</xdr:row>
      <xdr:rowOff>107950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6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86377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31750</xdr:rowOff>
    </xdr:from>
    <xdr:to>
      <xdr:col>78</xdr:col>
      <xdr:colOff>120650</xdr:colOff>
      <xdr:row>21</xdr:row>
      <xdr:rowOff>133350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6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118127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71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95250</xdr:rowOff>
    </xdr:from>
    <xdr:to>
      <xdr:col>74</xdr:col>
      <xdr:colOff>31750</xdr:colOff>
      <xdr:row>20</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165100</xdr:rowOff>
    </xdr:from>
    <xdr:to>
      <xdr:col>69</xdr:col>
      <xdr:colOff>142875</xdr:colOff>
      <xdr:row>19</xdr:row>
      <xdr:rowOff>95250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80027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25400</xdr:rowOff>
    </xdr:from>
    <xdr:to>
      <xdr:col>65</xdr:col>
      <xdr:colOff>53975</xdr:colOff>
      <xdr:row>20</xdr:row>
      <xdr:rowOff>127000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比率計算の分子である、経常一般財源を財源とする扶助費は、地域型保育事業に要する経費等の増により、前年度比</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ポイント増加しました。その結果、比率計算の分母である経常一般財源等の総額が前年度比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ポイント増加しつつも、扶助費の割合は前年度比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％となりました。</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113284</xdr:rowOff>
    </xdr:from>
    <xdr:to>
      <xdr:col>24</xdr:col>
      <xdr:colOff>25400</xdr:colOff>
      <xdr:row>60</xdr:row>
      <xdr:rowOff>122428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94505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122428</xdr:rowOff>
    </xdr:from>
    <xdr:to>
      <xdr:col>24</xdr:col>
      <xdr:colOff>114300</xdr:colOff>
      <xdr:row>60</xdr:row>
      <xdr:rowOff>122428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28211</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113284</xdr:rowOff>
    </xdr:from>
    <xdr:to>
      <xdr:col>24</xdr:col>
      <xdr:colOff>114300</xdr:colOff>
      <xdr:row>52</xdr:row>
      <xdr:rowOff>113284</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17272</xdr:rowOff>
    </xdr:from>
    <xdr:to>
      <xdr:col>24</xdr:col>
      <xdr:colOff>25400</xdr:colOff>
      <xdr:row>54</xdr:row>
      <xdr:rowOff>90424</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27557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2557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94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30480</xdr:rowOff>
    </xdr:from>
    <xdr:to>
      <xdr:col>24</xdr:col>
      <xdr:colOff>76200</xdr:colOff>
      <xdr:row>58</xdr:row>
      <xdr:rowOff>132080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106426</xdr:rowOff>
    </xdr:from>
    <xdr:to>
      <xdr:col>19</xdr:col>
      <xdr:colOff>187325</xdr:colOff>
      <xdr:row>54</xdr:row>
      <xdr:rowOff>17272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1932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110490</xdr:rowOff>
    </xdr:from>
    <xdr:to>
      <xdr:col>20</xdr:col>
      <xdr:colOff>38100</xdr:colOff>
      <xdr:row>58</xdr:row>
      <xdr:rowOff>40640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25417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24130</xdr:rowOff>
    </xdr:from>
    <xdr:to>
      <xdr:col>15</xdr:col>
      <xdr:colOff>98425</xdr:colOff>
      <xdr:row>53</xdr:row>
      <xdr:rowOff>106426</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1109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46482</xdr:rowOff>
    </xdr:from>
    <xdr:to>
      <xdr:col>15</xdr:col>
      <xdr:colOff>149225</xdr:colOff>
      <xdr:row>57</xdr:row>
      <xdr:rowOff>148082</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132859</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24130</xdr:rowOff>
    </xdr:from>
    <xdr:to>
      <xdr:col>11</xdr:col>
      <xdr:colOff>9525</xdr:colOff>
      <xdr:row>53</xdr:row>
      <xdr:rowOff>42418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1109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39624</xdr:rowOff>
    </xdr:from>
    <xdr:to>
      <xdr:col>24</xdr:col>
      <xdr:colOff>76200</xdr:colOff>
      <xdr:row>54</xdr:row>
      <xdr:rowOff>141224</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56151</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4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137922</xdr:rowOff>
    </xdr:from>
    <xdr:to>
      <xdr:col>20</xdr:col>
      <xdr:colOff>38100</xdr:colOff>
      <xdr:row>54</xdr:row>
      <xdr:rowOff>68072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78249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9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55626</xdr:rowOff>
    </xdr:from>
    <xdr:to>
      <xdr:col>15</xdr:col>
      <xdr:colOff>149225</xdr:colOff>
      <xdr:row>53</xdr:row>
      <xdr:rowOff>157226</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4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167403</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1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144780</xdr:rowOff>
    </xdr:from>
    <xdr:to>
      <xdr:col>11</xdr:col>
      <xdr:colOff>60325</xdr:colOff>
      <xdr:row>53</xdr:row>
      <xdr:rowOff>74930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85107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163068</xdr:rowOff>
    </xdr:from>
    <xdr:to>
      <xdr:col>6</xdr:col>
      <xdr:colOff>171450</xdr:colOff>
      <xdr:row>53</xdr:row>
      <xdr:rowOff>93218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07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103395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84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計算の分子である、経常一般財源を財源とする維持補修費、貸付費及び繰出金については、維持補修費の区立運動場管理運営に要する経費等の増、繰出金の実績増などにより、比率計算の分母である経常一般財源等の総額も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ポイント増加しつつも、全体としての割合は前年度比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％となりました。</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149860</xdr:rowOff>
    </xdr:from>
    <xdr:to>
      <xdr:col>82</xdr:col>
      <xdr:colOff>107950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652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64787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149860</xdr:rowOff>
    </xdr:from>
    <xdr:to>
      <xdr:col>82</xdr:col>
      <xdr:colOff>196850</xdr:colOff>
      <xdr:row>52</xdr:row>
      <xdr:rowOff>149860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149860</xdr:rowOff>
    </xdr:from>
    <xdr:to>
      <xdr:col>82</xdr:col>
      <xdr:colOff>107950</xdr:colOff>
      <xdr:row>53</xdr:row>
      <xdr:rowOff>115570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0652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48277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149860</xdr:rowOff>
    </xdr:from>
    <xdr:to>
      <xdr:col>78</xdr:col>
      <xdr:colOff>69850</xdr:colOff>
      <xdr:row>52</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065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30480</xdr:rowOff>
    </xdr:from>
    <xdr:to>
      <xdr:col>78</xdr:col>
      <xdr:colOff>120650</xdr:colOff>
      <xdr:row>58</xdr:row>
      <xdr:rowOff>132080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127000</xdr:rowOff>
    </xdr:from>
    <xdr:to>
      <xdr:col>73</xdr:col>
      <xdr:colOff>180975</xdr:colOff>
      <xdr:row>52</xdr:row>
      <xdr:rowOff>149860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042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110490</xdr:rowOff>
    </xdr:from>
    <xdr:to>
      <xdr:col>74</xdr:col>
      <xdr:colOff>31750</xdr:colOff>
      <xdr:row>58</xdr:row>
      <xdr:rowOff>40640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127000</xdr:rowOff>
    </xdr:from>
    <xdr:to>
      <xdr:col>69</xdr:col>
      <xdr:colOff>92075</xdr:colOff>
      <xdr:row>53</xdr:row>
      <xdr:rowOff>115570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0424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133350</xdr:rowOff>
    </xdr:from>
    <xdr:to>
      <xdr:col>69</xdr:col>
      <xdr:colOff>142875</xdr:colOff>
      <xdr:row>58</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64770</xdr:rowOff>
    </xdr:from>
    <xdr:to>
      <xdr:col>82</xdr:col>
      <xdr:colOff>158750</xdr:colOff>
      <xdr:row>53</xdr:row>
      <xdr:rowOff>166370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81297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99060</xdr:rowOff>
    </xdr:from>
    <xdr:to>
      <xdr:col>78</xdr:col>
      <xdr:colOff>120650</xdr:colOff>
      <xdr:row>53</xdr:row>
      <xdr:rowOff>29210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39387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878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99060</xdr:rowOff>
    </xdr:from>
    <xdr:to>
      <xdr:col>74</xdr:col>
      <xdr:colOff>31750</xdr:colOff>
      <xdr:row>53</xdr:row>
      <xdr:rowOff>29210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39387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87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76200</xdr:rowOff>
    </xdr:from>
    <xdr:to>
      <xdr:col>69</xdr:col>
      <xdr:colOff>142875</xdr:colOff>
      <xdr:row>53</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64770</xdr:rowOff>
    </xdr:from>
    <xdr:to>
      <xdr:col>65</xdr:col>
      <xdr:colOff>53975</xdr:colOff>
      <xdr:row>53</xdr:row>
      <xdr:rowOff>166370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5097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比率計算の分子である、経常一般財源を財源とする補助費等は、保育所等賃借料補助事業補助金等による特定財源の増に伴う減により、前年度比</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ポイント減少し、比率計算の分母である経常一般財源等の総額が前年度比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ポイント増加したため、補助費等の割合は前年度比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％となりました。</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37</xdr:row>
      <xdr:rowOff>88900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80100"/>
          <a:ext cx="0" cy="552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60977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640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37</xdr:row>
      <xdr:rowOff>88900</xdr:rowOff>
    </xdr:from>
    <xdr:to>
      <xdr:col>82</xdr:col>
      <xdr:colOff>196850</xdr:colOff>
      <xdr:row>37</xdr:row>
      <xdr:rowOff>88900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643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37</xdr:row>
      <xdr:rowOff>69850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299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130827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114300</xdr:rowOff>
    </xdr:from>
    <xdr:to>
      <xdr:col>82</xdr:col>
      <xdr:colOff>158750</xdr:colOff>
      <xdr:row>36</xdr:row>
      <xdr:rowOff>44450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127000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413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114300</xdr:rowOff>
    </xdr:from>
    <xdr:to>
      <xdr:col>78</xdr:col>
      <xdr:colOff>120650</xdr:colOff>
      <xdr:row>36</xdr:row>
      <xdr:rowOff>44450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54627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588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127000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413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152400</xdr:rowOff>
    </xdr:from>
    <xdr:to>
      <xdr:col>74</xdr:col>
      <xdr:colOff>31750</xdr:colOff>
      <xdr:row>36</xdr:row>
      <xdr:rowOff>82550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92727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40</xdr:row>
      <xdr:rowOff>50800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4135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38100</xdr:rowOff>
    </xdr:from>
    <xdr:to>
      <xdr:col>69</xdr:col>
      <xdr:colOff>142875</xdr:colOff>
      <xdr:row>37</xdr:row>
      <xdr:rowOff>139700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124477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114300</xdr:rowOff>
    </xdr:from>
    <xdr:to>
      <xdr:col>65</xdr:col>
      <xdr:colOff>53975</xdr:colOff>
      <xdr:row>38</xdr:row>
      <xdr:rowOff>44450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54627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76200</xdr:rowOff>
    </xdr:from>
    <xdr:to>
      <xdr:col>74</xdr:col>
      <xdr:colOff>31750</xdr:colOff>
      <xdr:row>38</xdr:row>
      <xdr:rowOff>6350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162577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0</xdr:rowOff>
    </xdr:from>
    <xdr:to>
      <xdr:col>65</xdr:col>
      <xdr:colOff>53975</xdr:colOff>
      <xdr:row>40</xdr:row>
      <xdr:rowOff>101600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86377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比率計算の分子である、経常一般財源を財源とする公債費は、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年度に一部の区債償還が完了したことにより、前年度比</a:t>
          </a:r>
          <a:r>
            <a:rPr kumimoji="1" lang="en-US" altLang="ja-JP" sz="1300">
              <a:latin typeface="ＭＳ Ｐゴシック" panose="020B0600070205080204" pitchFamily="50" charset="-128"/>
              <a:ea typeface="ＭＳ Ｐゴシック" panose="020B0600070205080204" pitchFamily="50" charset="-128"/>
            </a:rPr>
            <a:t>20.2</a:t>
          </a:r>
          <a:r>
            <a:rPr kumimoji="1" lang="ja-JP" altLang="en-US" sz="1300">
              <a:latin typeface="ＭＳ Ｐゴシック" panose="020B0600070205080204" pitchFamily="50" charset="-128"/>
              <a:ea typeface="ＭＳ Ｐゴシック" panose="020B0600070205080204" pitchFamily="50" charset="-128"/>
            </a:rPr>
            <a:t>ポイント減少し、比率計算の分母である経常一般財源等の総額が前年度比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ポイント増加したため、公債費の割合は前年度比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％となりました。</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45357</xdr:rowOff>
    </xdr:from>
    <xdr:to>
      <xdr:col>24</xdr:col>
      <xdr:colOff>25400</xdr:colOff>
      <xdr:row>81</xdr:row>
      <xdr:rowOff>102507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3897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131734</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13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45357</xdr:rowOff>
    </xdr:from>
    <xdr:to>
      <xdr:col>24</xdr:col>
      <xdr:colOff>114300</xdr:colOff>
      <xdr:row>72</xdr:row>
      <xdr:rowOff>45357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38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45357</xdr:rowOff>
    </xdr:from>
    <xdr:to>
      <xdr:col>24</xdr:col>
      <xdr:colOff>25400</xdr:colOff>
      <xdr:row>72</xdr:row>
      <xdr:rowOff>110672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3897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138084</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996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166007</xdr:rowOff>
    </xdr:from>
    <xdr:to>
      <xdr:col>24</xdr:col>
      <xdr:colOff>76200</xdr:colOff>
      <xdr:row>76</xdr:row>
      <xdr:rowOff>96157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02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110672</xdr:rowOff>
    </xdr:from>
    <xdr:to>
      <xdr:col>19</xdr:col>
      <xdr:colOff>187325</xdr:colOff>
      <xdr:row>73</xdr:row>
      <xdr:rowOff>4535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455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4535</xdr:rowOff>
    </xdr:from>
    <xdr:to>
      <xdr:col>15</xdr:col>
      <xdr:colOff>98425</xdr:colOff>
      <xdr:row>73</xdr:row>
      <xdr:rowOff>37193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520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51707</xdr:rowOff>
    </xdr:from>
    <xdr:to>
      <xdr:col>15</xdr:col>
      <xdr:colOff>149225</xdr:colOff>
      <xdr:row>77</xdr:row>
      <xdr:rowOff>153307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138084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37193</xdr:rowOff>
    </xdr:from>
    <xdr:to>
      <xdr:col>11</xdr:col>
      <xdr:colOff>9525</xdr:colOff>
      <xdr:row>73</xdr:row>
      <xdr:rowOff>102507</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553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2721</xdr:rowOff>
    </xdr:from>
    <xdr:to>
      <xdr:col>11</xdr:col>
      <xdr:colOff>60325</xdr:colOff>
      <xdr:row>79</xdr:row>
      <xdr:rowOff>104321</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89098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68036</xdr:rowOff>
    </xdr:from>
    <xdr:to>
      <xdr:col>6</xdr:col>
      <xdr:colOff>171450</xdr:colOff>
      <xdr:row>79</xdr:row>
      <xdr:rowOff>169636</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6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154413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71</xdr:row>
      <xdr:rowOff>166007</xdr:rowOff>
    </xdr:from>
    <xdr:to>
      <xdr:col>24</xdr:col>
      <xdr:colOff>76200</xdr:colOff>
      <xdr:row>72</xdr:row>
      <xdr:rowOff>96157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3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74584</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59872</xdr:rowOff>
    </xdr:from>
    <xdr:to>
      <xdr:col>20</xdr:col>
      <xdr:colOff>38100</xdr:colOff>
      <xdr:row>72</xdr:row>
      <xdr:rowOff>161472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4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199</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17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125185</xdr:rowOff>
    </xdr:from>
    <xdr:to>
      <xdr:col>15</xdr:col>
      <xdr:colOff>149225</xdr:colOff>
      <xdr:row>73</xdr:row>
      <xdr:rowOff>55335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4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65512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23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157843</xdr:rowOff>
    </xdr:from>
    <xdr:to>
      <xdr:col>11</xdr:col>
      <xdr:colOff>60325</xdr:colOff>
      <xdr:row>73</xdr:row>
      <xdr:rowOff>87993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98170</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27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51707</xdr:rowOff>
    </xdr:from>
    <xdr:to>
      <xdr:col>6</xdr:col>
      <xdr:colOff>171450</xdr:colOff>
      <xdr:row>73</xdr:row>
      <xdr:rowOff>153307</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163484</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33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経常収支比率の割合が最も高い物件費の他、維持補修費や扶助費などが前年度と比較して増加しつつも、人件費、補助費等が前年度と比較して減少し、比率計算の分母である経常一般財源等の総額が前年度比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ポイント増加したため、全体として比率は前年度比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66.7</a:t>
          </a:r>
          <a:r>
            <a:rPr kumimoji="1" lang="ja-JP" altLang="en-US" sz="1300">
              <a:latin typeface="ＭＳ Ｐゴシック" panose="020B0600070205080204" pitchFamily="50" charset="-128"/>
              <a:ea typeface="ＭＳ Ｐゴシック" panose="020B0600070205080204" pitchFamily="50" charset="-128"/>
            </a:rPr>
            <a:t>％となりました。</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33927</xdr:rowOff>
    </xdr:from>
    <xdr:to>
      <xdr:col>82</xdr:col>
      <xdr:colOff>107950</xdr:colOff>
      <xdr:row>80</xdr:row>
      <xdr:rowOff>162923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892677"/>
          <a:ext cx="0" cy="98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135000</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162923</xdr:rowOff>
    </xdr:from>
    <xdr:to>
      <xdr:col>82</xdr:col>
      <xdr:colOff>196850</xdr:colOff>
      <xdr:row>80</xdr:row>
      <xdr:rowOff>162923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120304</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63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33927</xdr:rowOff>
    </xdr:from>
    <xdr:to>
      <xdr:col>82</xdr:col>
      <xdr:colOff>196850</xdr:colOff>
      <xdr:row>75</xdr:row>
      <xdr:rowOff>33927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89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33927</xdr:rowOff>
    </xdr:from>
    <xdr:to>
      <xdr:col>82</xdr:col>
      <xdr:colOff>107950</xdr:colOff>
      <xdr:row>75</xdr:row>
      <xdr:rowOff>53522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289267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139716</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512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167639</xdr:rowOff>
    </xdr:from>
    <xdr:to>
      <xdr:col>82</xdr:col>
      <xdr:colOff>158750</xdr:colOff>
      <xdr:row>79</xdr:row>
      <xdr:rowOff>97789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42091</xdr:rowOff>
    </xdr:from>
    <xdr:to>
      <xdr:col>78</xdr:col>
      <xdr:colOff>69850</xdr:colOff>
      <xdr:row>75</xdr:row>
      <xdr:rowOff>53522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2729391"/>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89263</xdr:rowOff>
    </xdr:from>
    <xdr:to>
      <xdr:col>78</xdr:col>
      <xdr:colOff>120650</xdr:colOff>
      <xdr:row>79</xdr:row>
      <xdr:rowOff>19413</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46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4190</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54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115570</xdr:rowOff>
    </xdr:from>
    <xdr:to>
      <xdr:col>73</xdr:col>
      <xdr:colOff>180975</xdr:colOff>
      <xdr:row>74</xdr:row>
      <xdr:rowOff>42091</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263142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130084</xdr:rowOff>
    </xdr:from>
    <xdr:to>
      <xdr:col>74</xdr:col>
      <xdr:colOff>31750</xdr:colOff>
      <xdr:row>78</xdr:row>
      <xdr:rowOff>60234</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45011</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115570</xdr:rowOff>
    </xdr:from>
    <xdr:to>
      <xdr:col>69</xdr:col>
      <xdr:colOff>92075</xdr:colOff>
      <xdr:row>76</xdr:row>
      <xdr:rowOff>117202</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004800" y="12631420"/>
          <a:ext cx="889000" cy="5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89263</xdr:rowOff>
    </xdr:from>
    <xdr:to>
      <xdr:col>69</xdr:col>
      <xdr:colOff>142875</xdr:colOff>
      <xdr:row>79</xdr:row>
      <xdr:rowOff>19413</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46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4190</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54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41911</xdr:rowOff>
    </xdr:from>
    <xdr:to>
      <xdr:col>65</xdr:col>
      <xdr:colOff>53975</xdr:colOff>
      <xdr:row>79</xdr:row>
      <xdr:rowOff>143511</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128288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154577</xdr:rowOff>
    </xdr:from>
    <xdr:to>
      <xdr:col>82</xdr:col>
      <xdr:colOff>158750</xdr:colOff>
      <xdr:row>75</xdr:row>
      <xdr:rowOff>84727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63154</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7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2722</xdr:rowOff>
    </xdr:from>
    <xdr:to>
      <xdr:col>78</xdr:col>
      <xdr:colOff>120650</xdr:colOff>
      <xdr:row>75</xdr:row>
      <xdr:rowOff>104322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114499</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63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162741</xdr:rowOff>
    </xdr:from>
    <xdr:to>
      <xdr:col>74</xdr:col>
      <xdr:colOff>31750</xdr:colOff>
      <xdr:row>74</xdr:row>
      <xdr:rowOff>92891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26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103068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4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64770</xdr:rowOff>
    </xdr:from>
    <xdr:to>
      <xdr:col>69</xdr:col>
      <xdr:colOff>142875</xdr:colOff>
      <xdr:row>73</xdr:row>
      <xdr:rowOff>166370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5097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66402</xdr:rowOff>
    </xdr:from>
    <xdr:to>
      <xdr:col>65</xdr:col>
      <xdr:colOff>53975</xdr:colOff>
      <xdr:row>76</xdr:row>
      <xdr:rowOff>168002</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6730</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8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東京都港区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38445</xdr:rowOff>
    </xdr:from>
    <xdr:to>
      <xdr:col>29</xdr:col>
      <xdr:colOff>127000</xdr:colOff>
      <xdr:row>19</xdr:row>
      <xdr:rowOff>90098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2020"/>
          <a:ext cx="0" cy="1423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62175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90098</xdr:rowOff>
    </xdr:from>
    <xdr:to>
      <xdr:col>30</xdr:col>
      <xdr:colOff>25400</xdr:colOff>
      <xdr:row>19</xdr:row>
      <xdr:rowOff>90098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52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124822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1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38445</xdr:rowOff>
    </xdr:from>
    <xdr:to>
      <xdr:col>30</xdr:col>
      <xdr:colOff>25400</xdr:colOff>
      <xdr:row>11</xdr:row>
      <xdr:rowOff>38445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20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130440</xdr:rowOff>
    </xdr:from>
    <xdr:to>
      <xdr:col>29</xdr:col>
      <xdr:colOff>127000</xdr:colOff>
      <xdr:row>17</xdr:row>
      <xdr:rowOff>140901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092715"/>
          <a:ext cx="647700" cy="10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26887</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60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54810</xdr:rowOff>
    </xdr:from>
    <xdr:to>
      <xdr:col>29</xdr:col>
      <xdr:colOff>177800</xdr:colOff>
      <xdr:row>18</xdr:row>
      <xdr:rowOff>156410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124975</xdr:rowOff>
    </xdr:from>
    <xdr:to>
      <xdr:col>26</xdr:col>
      <xdr:colOff>50800</xdr:colOff>
      <xdr:row>17</xdr:row>
      <xdr:rowOff>130440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87250"/>
          <a:ext cx="698500" cy="5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48812</xdr:rowOff>
    </xdr:from>
    <xdr:to>
      <xdr:col>26</xdr:col>
      <xdr:colOff>101600</xdr:colOff>
      <xdr:row>18</xdr:row>
      <xdr:rowOff>150412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135188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6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112674</xdr:rowOff>
    </xdr:from>
    <xdr:to>
      <xdr:col>22</xdr:col>
      <xdr:colOff>114300</xdr:colOff>
      <xdr:row>17</xdr:row>
      <xdr:rowOff>124975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74949"/>
          <a:ext cx="698500" cy="12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48594</xdr:rowOff>
    </xdr:from>
    <xdr:to>
      <xdr:col>22</xdr:col>
      <xdr:colOff>165100</xdr:colOff>
      <xdr:row>18</xdr:row>
      <xdr:rowOff>150194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134971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98523</xdr:rowOff>
    </xdr:from>
    <xdr:to>
      <xdr:col>18</xdr:col>
      <xdr:colOff>177800</xdr:colOff>
      <xdr:row>17</xdr:row>
      <xdr:rowOff>112674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60798"/>
          <a:ext cx="698500" cy="14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42748</xdr:rowOff>
    </xdr:from>
    <xdr:to>
      <xdr:col>19</xdr:col>
      <xdr:colOff>38100</xdr:colOff>
      <xdr:row>18</xdr:row>
      <xdr:rowOff>144348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129125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6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38035</xdr:rowOff>
    </xdr:from>
    <xdr:to>
      <xdr:col>15</xdr:col>
      <xdr:colOff>101600</xdr:colOff>
      <xdr:row>18</xdr:row>
      <xdr:rowOff>139635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124412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90101</xdr:rowOff>
    </xdr:from>
    <xdr:to>
      <xdr:col>29</xdr:col>
      <xdr:colOff>177800</xdr:colOff>
      <xdr:row>18</xdr:row>
      <xdr:rowOff>20251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52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106628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9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79640</xdr:rowOff>
    </xdr:from>
    <xdr:to>
      <xdr:col>26</xdr:col>
      <xdr:colOff>101600</xdr:colOff>
      <xdr:row>18</xdr:row>
      <xdr:rowOff>9790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4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19967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1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74175</xdr:rowOff>
    </xdr:from>
    <xdr:to>
      <xdr:col>22</xdr:col>
      <xdr:colOff>165100</xdr:colOff>
      <xdr:row>18</xdr:row>
      <xdr:rowOff>4325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36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14502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0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61874</xdr:rowOff>
    </xdr:from>
    <xdr:to>
      <xdr:col>19</xdr:col>
      <xdr:colOff>38100</xdr:colOff>
      <xdr:row>17</xdr:row>
      <xdr:rowOff>163474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24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2201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9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47723</xdr:rowOff>
    </xdr:from>
    <xdr:to>
      <xdr:col>15</xdr:col>
      <xdr:colOff>101600</xdr:colOff>
      <xdr:row>17</xdr:row>
      <xdr:rowOff>149323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09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159500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7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92166</xdr:rowOff>
    </xdr:from>
    <xdr:to>
      <xdr:col>29</xdr:col>
      <xdr:colOff>127000</xdr:colOff>
      <xdr:row>38</xdr:row>
      <xdr:rowOff>107080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6716"/>
          <a:ext cx="0" cy="15579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79157</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54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107080</xdr:rowOff>
    </xdr:from>
    <xdr:to>
      <xdr:col>30</xdr:col>
      <xdr:colOff>25400</xdr:colOff>
      <xdr:row>38</xdr:row>
      <xdr:rowOff>107080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5746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7093</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6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92166</xdr:rowOff>
    </xdr:from>
    <xdr:to>
      <xdr:col>30</xdr:col>
      <xdr:colOff>25400</xdr:colOff>
      <xdr:row>33</xdr:row>
      <xdr:rowOff>92166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67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91512</xdr:rowOff>
    </xdr:from>
    <xdr:to>
      <xdr:col>29</xdr:col>
      <xdr:colOff>127000</xdr:colOff>
      <xdr:row>37</xdr:row>
      <xdr:rowOff>250879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003800" y="7216212"/>
          <a:ext cx="647700" cy="159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133875</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74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288798</xdr:rowOff>
    </xdr:from>
    <xdr:to>
      <xdr:col>29</xdr:col>
      <xdr:colOff>177800</xdr:colOff>
      <xdr:row>36</xdr:row>
      <xdr:rowOff>47498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99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307921</xdr:rowOff>
    </xdr:from>
    <xdr:to>
      <xdr:col>26</xdr:col>
      <xdr:colOff>50800</xdr:colOff>
      <xdr:row>37</xdr:row>
      <xdr:rowOff>91512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4305300" y="6918271"/>
          <a:ext cx="698500" cy="297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150658</xdr:rowOff>
    </xdr:from>
    <xdr:to>
      <xdr:col>26</xdr:col>
      <xdr:colOff>101600</xdr:colOff>
      <xdr:row>35</xdr:row>
      <xdr:rowOff>252258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7610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262435</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529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158242</xdr:rowOff>
    </xdr:from>
    <xdr:to>
      <xdr:col>22</xdr:col>
      <xdr:colOff>114300</xdr:colOff>
      <xdr:row>35</xdr:row>
      <xdr:rowOff>307921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6768592"/>
          <a:ext cx="698500" cy="149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16873</xdr:rowOff>
    </xdr:from>
    <xdr:to>
      <xdr:col>22</xdr:col>
      <xdr:colOff>165100</xdr:colOff>
      <xdr:row>35</xdr:row>
      <xdr:rowOff>118473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627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128650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39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2032</xdr:rowOff>
    </xdr:from>
    <xdr:to>
      <xdr:col>18</xdr:col>
      <xdr:colOff>177800</xdr:colOff>
      <xdr:row>35</xdr:row>
      <xdr:rowOff>158242</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6612382"/>
          <a:ext cx="698500" cy="156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192351</xdr:rowOff>
    </xdr:from>
    <xdr:to>
      <xdr:col>19</xdr:col>
      <xdr:colOff>38100</xdr:colOff>
      <xdr:row>34</xdr:row>
      <xdr:rowOff>293951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459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304128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22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119307</xdr:rowOff>
    </xdr:from>
    <xdr:to>
      <xdr:col>15</xdr:col>
      <xdr:colOff>101600</xdr:colOff>
      <xdr:row>34</xdr:row>
      <xdr:rowOff>220907</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386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231084</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1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200079</xdr:rowOff>
    </xdr:from>
    <xdr:to>
      <xdr:col>29</xdr:col>
      <xdr:colOff>177800</xdr:colOff>
      <xdr:row>37</xdr:row>
      <xdr:rowOff>301679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7324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172156</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7296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40712</xdr:rowOff>
    </xdr:from>
    <xdr:to>
      <xdr:col>26</xdr:col>
      <xdr:colOff>101600</xdr:colOff>
      <xdr:row>37</xdr:row>
      <xdr:rowOff>142312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7165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127089</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25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257121</xdr:rowOff>
    </xdr:from>
    <xdr:to>
      <xdr:col>22</xdr:col>
      <xdr:colOff>165100</xdr:colOff>
      <xdr:row>36</xdr:row>
      <xdr:rowOff>15821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867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598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95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107442</xdr:rowOff>
    </xdr:from>
    <xdr:to>
      <xdr:col>19</xdr:col>
      <xdr:colOff>38100</xdr:colOff>
      <xdr:row>35</xdr:row>
      <xdr:rowOff>209042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717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193819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8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294132</xdr:rowOff>
    </xdr:from>
    <xdr:to>
      <xdr:col>15</xdr:col>
      <xdr:colOff>101600</xdr:colOff>
      <xdr:row>35</xdr:row>
      <xdr:rowOff>52832</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561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37609</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64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東京都港区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253,639
234,117
20.37
184,674,026
174,730,757
9,939,301
91,095,841
1,081,924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14427</xdr:rowOff>
    </xdr:from>
    <xdr:to>
      <xdr:col>24</xdr:col>
      <xdr:colOff>62865</xdr:colOff>
      <xdr:row>38</xdr:row>
      <xdr:rowOff>77064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57927"/>
          <a:ext cx="1270" cy="143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80891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9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77064</xdr:rowOff>
    </xdr:from>
    <xdr:to>
      <xdr:col>24</xdr:col>
      <xdr:colOff>152400</xdr:colOff>
      <xdr:row>38</xdr:row>
      <xdr:rowOff>77064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132554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3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14427</xdr:rowOff>
    </xdr:from>
    <xdr:to>
      <xdr:col>24</xdr:col>
      <xdr:colOff>152400</xdr:colOff>
      <xdr:row>30</xdr:row>
      <xdr:rowOff>14427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5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89941</xdr:rowOff>
    </xdr:from>
    <xdr:to>
      <xdr:col>24</xdr:col>
      <xdr:colOff>63500</xdr:colOff>
      <xdr:row>36</xdr:row>
      <xdr:rowOff>127345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62141"/>
          <a:ext cx="838200" cy="3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11570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55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33143</xdr:rowOff>
    </xdr:from>
    <xdr:to>
      <xdr:col>24</xdr:col>
      <xdr:colOff>114300</xdr:colOff>
      <xdr:row>37</xdr:row>
      <xdr:rowOff>134743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89941</xdr:rowOff>
    </xdr:from>
    <xdr:to>
      <xdr:col>19</xdr:col>
      <xdr:colOff>177800</xdr:colOff>
      <xdr:row>36</xdr:row>
      <xdr:rowOff>108066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62141"/>
          <a:ext cx="8890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17664</xdr:rowOff>
    </xdr:from>
    <xdr:to>
      <xdr:col>20</xdr:col>
      <xdr:colOff>38100</xdr:colOff>
      <xdr:row>37</xdr:row>
      <xdr:rowOff>119264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110391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81091</xdr:rowOff>
    </xdr:from>
    <xdr:to>
      <xdr:col>15</xdr:col>
      <xdr:colOff>50800</xdr:colOff>
      <xdr:row>36</xdr:row>
      <xdr:rowOff>108066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53291"/>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20059</xdr:rowOff>
    </xdr:from>
    <xdr:to>
      <xdr:col>15</xdr:col>
      <xdr:colOff>101600</xdr:colOff>
      <xdr:row>37</xdr:row>
      <xdr:rowOff>121659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112786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79349</xdr:rowOff>
    </xdr:from>
    <xdr:to>
      <xdr:col>10</xdr:col>
      <xdr:colOff>114300</xdr:colOff>
      <xdr:row>36</xdr:row>
      <xdr:rowOff>81091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51549"/>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6245</xdr:rowOff>
    </xdr:from>
    <xdr:to>
      <xdr:col>10</xdr:col>
      <xdr:colOff>165100</xdr:colOff>
      <xdr:row>37</xdr:row>
      <xdr:rowOff>107845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98972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170554</xdr:rowOff>
    </xdr:from>
    <xdr:to>
      <xdr:col>6</xdr:col>
      <xdr:colOff>38100</xdr:colOff>
      <xdr:row>37</xdr:row>
      <xdr:rowOff>100704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91831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3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76545</xdr:rowOff>
    </xdr:from>
    <xdr:to>
      <xdr:col>24</xdr:col>
      <xdr:colOff>114300</xdr:colOff>
      <xdr:row>37</xdr:row>
      <xdr:rowOff>6695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4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99422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0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39141</xdr:rowOff>
    </xdr:from>
    <xdr:to>
      <xdr:col>20</xdr:col>
      <xdr:colOff>38100</xdr:colOff>
      <xdr:row>36</xdr:row>
      <xdr:rowOff>140741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1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157268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8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57266</xdr:rowOff>
    </xdr:from>
    <xdr:to>
      <xdr:col>15</xdr:col>
      <xdr:colOff>101600</xdr:colOff>
      <xdr:row>36</xdr:row>
      <xdr:rowOff>158866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3943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30291</xdr:rowOff>
    </xdr:from>
    <xdr:to>
      <xdr:col>10</xdr:col>
      <xdr:colOff>165100</xdr:colOff>
      <xdr:row>36</xdr:row>
      <xdr:rowOff>131891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0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148418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7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28549</xdr:rowOff>
    </xdr:from>
    <xdr:to>
      <xdr:col>6</xdr:col>
      <xdr:colOff>38100</xdr:colOff>
      <xdr:row>36</xdr:row>
      <xdr:rowOff>130149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146676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7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131937</xdr:rowOff>
    </xdr:from>
    <xdr:to>
      <xdr:col>24</xdr:col>
      <xdr:colOff>62865</xdr:colOff>
      <xdr:row>58</xdr:row>
      <xdr:rowOff>119764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04437"/>
          <a:ext cx="1270" cy="1359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123591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0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119764</xdr:rowOff>
    </xdr:from>
    <xdr:to>
      <xdr:col>24</xdr:col>
      <xdr:colOff>152400</xdr:colOff>
      <xdr:row>58</xdr:row>
      <xdr:rowOff>119764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0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78614</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7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131937</xdr:rowOff>
    </xdr:from>
    <xdr:to>
      <xdr:col>24</xdr:col>
      <xdr:colOff>152400</xdr:colOff>
      <xdr:row>50</xdr:row>
      <xdr:rowOff>131937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25705</xdr:rowOff>
    </xdr:from>
    <xdr:to>
      <xdr:col>24</xdr:col>
      <xdr:colOff>63500</xdr:colOff>
      <xdr:row>54</xdr:row>
      <xdr:rowOff>64224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284005"/>
          <a:ext cx="8382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104094</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876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125667</xdr:rowOff>
    </xdr:from>
    <xdr:to>
      <xdr:col>24</xdr:col>
      <xdr:colOff>114300</xdr:colOff>
      <xdr:row>58</xdr:row>
      <xdr:rowOff>55817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54280</xdr:rowOff>
    </xdr:from>
    <xdr:to>
      <xdr:col>19</xdr:col>
      <xdr:colOff>177800</xdr:colOff>
      <xdr:row>54</xdr:row>
      <xdr:rowOff>64224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908300" y="9312580"/>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114065</xdr:rowOff>
    </xdr:from>
    <xdr:to>
      <xdr:col>20</xdr:col>
      <xdr:colOff>38100</xdr:colOff>
      <xdr:row>58</xdr:row>
      <xdr:rowOff>44215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8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35342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9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54280</xdr:rowOff>
    </xdr:from>
    <xdr:to>
      <xdr:col>15</xdr:col>
      <xdr:colOff>50800</xdr:colOff>
      <xdr:row>54</xdr:row>
      <xdr:rowOff>84017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312580"/>
          <a:ext cx="889000" cy="2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130829</xdr:rowOff>
    </xdr:from>
    <xdr:to>
      <xdr:col>15</xdr:col>
      <xdr:colOff>101600</xdr:colOff>
      <xdr:row>58</xdr:row>
      <xdr:rowOff>60979</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90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52106</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99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84017</xdr:rowOff>
    </xdr:from>
    <xdr:to>
      <xdr:col>10</xdr:col>
      <xdr:colOff>114300</xdr:colOff>
      <xdr:row>55</xdr:row>
      <xdr:rowOff>42383</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342317"/>
          <a:ext cx="889000" cy="1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147965</xdr:rowOff>
    </xdr:from>
    <xdr:to>
      <xdr:col>10</xdr:col>
      <xdr:colOff>165100</xdr:colOff>
      <xdr:row>58</xdr:row>
      <xdr:rowOff>78115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9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69242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1001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4718</xdr:rowOff>
    </xdr:from>
    <xdr:to>
      <xdr:col>6</xdr:col>
      <xdr:colOff>38100</xdr:colOff>
      <xdr:row>58</xdr:row>
      <xdr:rowOff>106318</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9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97445</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1004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146355</xdr:rowOff>
    </xdr:from>
    <xdr:to>
      <xdr:col>24</xdr:col>
      <xdr:colOff>114300</xdr:colOff>
      <xdr:row>54</xdr:row>
      <xdr:rowOff>76505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23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169232</xdr:rowOff>
    </xdr:from>
    <xdr:ext cx="599010"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08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13424</xdr:rowOff>
    </xdr:from>
    <xdr:to>
      <xdr:col>20</xdr:col>
      <xdr:colOff>38100</xdr:colOff>
      <xdr:row>54</xdr:row>
      <xdr:rowOff>115024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27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131551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497795" y="904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3480</xdr:rowOff>
    </xdr:from>
    <xdr:to>
      <xdr:col>15</xdr:col>
      <xdr:colOff>101600</xdr:colOff>
      <xdr:row>54</xdr:row>
      <xdr:rowOff>105080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26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121607</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08795" y="903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33217</xdr:rowOff>
    </xdr:from>
    <xdr:to>
      <xdr:col>10</xdr:col>
      <xdr:colOff>165100</xdr:colOff>
      <xdr:row>54</xdr:row>
      <xdr:rowOff>134817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29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151344</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19795" y="906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163033</xdr:rowOff>
    </xdr:from>
    <xdr:to>
      <xdr:col>6</xdr:col>
      <xdr:colOff>38100</xdr:colOff>
      <xdr:row>55</xdr:row>
      <xdr:rowOff>93183</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42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109710</xdr:rowOff>
    </xdr:from>
    <xdr:ext cx="599010"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30795" y="9196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8" name="維持補修費グラフ枠">
          <a:extLst>
            <a:ext uri="{FF2B5EF4-FFF2-40B4-BE49-F238E27FC236}">
              <a16:creationId xmlns:a16="http://schemas.microsoft.com/office/drawing/2014/main" id="{00000000-0008-0000-0600-0000B2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89408</xdr:rowOff>
    </xdr:from>
    <xdr:to>
      <xdr:col>24</xdr:col>
      <xdr:colOff>62865</xdr:colOff>
      <xdr:row>79</xdr:row>
      <xdr:rowOff>36612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4633595" y="12090908"/>
          <a:ext cx="1270" cy="1490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80" name="維持補修費最小値テキスト">
          <a:extLst>
            <a:ext uri="{FF2B5EF4-FFF2-40B4-BE49-F238E27FC236}">
              <a16:creationId xmlns:a16="http://schemas.microsoft.com/office/drawing/2014/main" id="{00000000-0008-0000-0600-0000B4000000}"/>
            </a:ext>
          </a:extLst>
        </xdr:cNvPr>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36085</xdr:rowOff>
    </xdr:from>
    <xdr:ext cx="534377" cy="259045"/>
    <xdr:sp macro="" textlink="">
      <xdr:nvSpPr>
        <xdr:cNvPr id="182" name="維持補修費最大値テキスト">
          <a:extLst>
            <a:ext uri="{FF2B5EF4-FFF2-40B4-BE49-F238E27FC236}">
              <a16:creationId xmlns:a16="http://schemas.microsoft.com/office/drawing/2014/main" id="{00000000-0008-0000-0600-0000B6000000}"/>
            </a:ext>
          </a:extLst>
        </xdr:cNvPr>
        <xdr:cNvSpPr txBox="1"/>
      </xdr:nvSpPr>
      <xdr:spPr>
        <a:xfrm>
          <a:off x="4686300" y="1186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89408</xdr:rowOff>
    </xdr:from>
    <xdr:to>
      <xdr:col>24</xdr:col>
      <xdr:colOff>152400</xdr:colOff>
      <xdr:row>70</xdr:row>
      <xdr:rowOff>89408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4546600" y="1209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79284</xdr:rowOff>
    </xdr:from>
    <xdr:to>
      <xdr:col>24</xdr:col>
      <xdr:colOff>63500</xdr:colOff>
      <xdr:row>76</xdr:row>
      <xdr:rowOff>99532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3797300" y="13109484"/>
          <a:ext cx="8382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152889</xdr:rowOff>
    </xdr:from>
    <xdr:ext cx="469744" cy="259045"/>
    <xdr:sp macro="" textlink="">
      <xdr:nvSpPr>
        <xdr:cNvPr id="185" name="維持補修費平均値テキスト">
          <a:extLst>
            <a:ext uri="{FF2B5EF4-FFF2-40B4-BE49-F238E27FC236}">
              <a16:creationId xmlns:a16="http://schemas.microsoft.com/office/drawing/2014/main" id="{00000000-0008-0000-0600-0000B9000000}"/>
            </a:ext>
          </a:extLst>
        </xdr:cNvPr>
        <xdr:cNvSpPr txBox="1"/>
      </xdr:nvSpPr>
      <xdr:spPr>
        <a:xfrm>
          <a:off x="4686300" y="13183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3012</xdr:rowOff>
    </xdr:from>
    <xdr:to>
      <xdr:col>24</xdr:col>
      <xdr:colOff>114300</xdr:colOff>
      <xdr:row>77</xdr:row>
      <xdr:rowOff>104612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45847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99532</xdr:rowOff>
    </xdr:from>
    <xdr:to>
      <xdr:col>19</xdr:col>
      <xdr:colOff>177800</xdr:colOff>
      <xdr:row>76</xdr:row>
      <xdr:rowOff>168438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2908300" y="13129732"/>
          <a:ext cx="889000" cy="6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22932</xdr:rowOff>
    </xdr:from>
    <xdr:to>
      <xdr:col>20</xdr:col>
      <xdr:colOff>38100</xdr:colOff>
      <xdr:row>77</xdr:row>
      <xdr:rowOff>124532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3746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115659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62428" y="1331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168438</xdr:rowOff>
    </xdr:from>
    <xdr:to>
      <xdr:col>15</xdr:col>
      <xdr:colOff>50800</xdr:colOff>
      <xdr:row>77</xdr:row>
      <xdr:rowOff>42818</xdr:rowOff>
    </xdr:to>
    <xdr:cxnSp macro="">
      <xdr:nvCxnSpPr>
        <xdr:cNvPr id="190" name="直線コネクタ 189">
          <a:extLst>
            <a:ext uri="{FF2B5EF4-FFF2-40B4-BE49-F238E27FC236}">
              <a16:creationId xmlns:a16="http://schemas.microsoft.com/office/drawing/2014/main" id="{00000000-0008-0000-0600-0000BE000000}"/>
            </a:ext>
          </a:extLst>
        </xdr:cNvPr>
        <xdr:cNvCxnSpPr/>
      </xdr:nvCxnSpPr>
      <xdr:spPr>
        <a:xfrm flipV="1">
          <a:off x="2019300" y="13198638"/>
          <a:ext cx="889000" cy="4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28484</xdr:rowOff>
    </xdr:from>
    <xdr:to>
      <xdr:col>15</xdr:col>
      <xdr:colOff>101600</xdr:colOff>
      <xdr:row>77</xdr:row>
      <xdr:rowOff>130084</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2857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121211</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673428" y="1332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160710</xdr:rowOff>
    </xdr:from>
    <xdr:to>
      <xdr:col>10</xdr:col>
      <xdr:colOff>114300</xdr:colOff>
      <xdr:row>77</xdr:row>
      <xdr:rowOff>42818</xdr:rowOff>
    </xdr:to>
    <xdr:cxnSp macro="">
      <xdr:nvCxnSpPr>
        <xdr:cNvPr id="193" name="直線コネクタ 192">
          <a:extLst>
            <a:ext uri="{FF2B5EF4-FFF2-40B4-BE49-F238E27FC236}">
              <a16:creationId xmlns:a16="http://schemas.microsoft.com/office/drawing/2014/main" id="{00000000-0008-0000-0600-0000C1000000}"/>
            </a:ext>
          </a:extLst>
        </xdr:cNvPr>
        <xdr:cNvCxnSpPr/>
      </xdr:nvCxnSpPr>
      <xdr:spPr>
        <a:xfrm>
          <a:off x="1130300" y="13190910"/>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35125</xdr:rowOff>
    </xdr:from>
    <xdr:to>
      <xdr:col>10</xdr:col>
      <xdr:colOff>165100</xdr:colOff>
      <xdr:row>77</xdr:row>
      <xdr:rowOff>136725</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968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127852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56787</xdr:rowOff>
    </xdr:from>
    <xdr:to>
      <xdr:col>6</xdr:col>
      <xdr:colOff>38100</xdr:colOff>
      <xdr:row>77</xdr:row>
      <xdr:rowOff>158387</xdr:rowOff>
    </xdr:to>
    <xdr:sp macro="" textlink="">
      <xdr:nvSpPr>
        <xdr:cNvPr id="196" name="フローチャート: 判断 195">
          <a:extLst>
            <a:ext uri="{FF2B5EF4-FFF2-40B4-BE49-F238E27FC236}">
              <a16:creationId xmlns:a16="http://schemas.microsoft.com/office/drawing/2014/main" id="{00000000-0008-0000-0600-0000C4000000}"/>
            </a:ext>
          </a:extLst>
        </xdr:cNvPr>
        <xdr:cNvSpPr/>
      </xdr:nvSpPr>
      <xdr:spPr>
        <a:xfrm>
          <a:off x="1079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149514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3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28484</xdr:rowOff>
    </xdr:from>
    <xdr:to>
      <xdr:col>24</xdr:col>
      <xdr:colOff>114300</xdr:colOff>
      <xdr:row>76</xdr:row>
      <xdr:rowOff>130084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4584700" y="1305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51361</xdr:rowOff>
    </xdr:from>
    <xdr:ext cx="469744" cy="259045"/>
    <xdr:sp macro="" textlink="">
      <xdr:nvSpPr>
        <xdr:cNvPr id="204" name="維持補修費該当値テキスト">
          <a:extLst>
            <a:ext uri="{FF2B5EF4-FFF2-40B4-BE49-F238E27FC236}">
              <a16:creationId xmlns:a16="http://schemas.microsoft.com/office/drawing/2014/main" id="{00000000-0008-0000-0600-0000CC000000}"/>
            </a:ext>
          </a:extLst>
        </xdr:cNvPr>
        <xdr:cNvSpPr txBox="1"/>
      </xdr:nvSpPr>
      <xdr:spPr>
        <a:xfrm>
          <a:off x="4686300" y="1291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48732</xdr:rowOff>
    </xdr:from>
    <xdr:to>
      <xdr:col>20</xdr:col>
      <xdr:colOff>38100</xdr:colOff>
      <xdr:row>76</xdr:row>
      <xdr:rowOff>150332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3746500" y="1307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166859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3562428" y="1285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117638</xdr:rowOff>
    </xdr:from>
    <xdr:to>
      <xdr:col>15</xdr:col>
      <xdr:colOff>101600</xdr:colOff>
      <xdr:row>77</xdr:row>
      <xdr:rowOff>47788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2857500" y="1314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64316</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673428" y="1292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163468</xdr:rowOff>
    </xdr:from>
    <xdr:to>
      <xdr:col>10</xdr:col>
      <xdr:colOff>165100</xdr:colOff>
      <xdr:row>77</xdr:row>
      <xdr:rowOff>93618</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968500" y="131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110144</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1784428" y="1296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109910</xdr:rowOff>
    </xdr:from>
    <xdr:to>
      <xdr:col>6</xdr:col>
      <xdr:colOff>38100</xdr:colOff>
      <xdr:row>77</xdr:row>
      <xdr:rowOff>40060</xdr:rowOff>
    </xdr:to>
    <xdr:sp macro="" textlink="">
      <xdr:nvSpPr>
        <xdr:cNvPr id="211" name="楕円 210">
          <a:extLst>
            <a:ext uri="{FF2B5EF4-FFF2-40B4-BE49-F238E27FC236}">
              <a16:creationId xmlns:a16="http://schemas.microsoft.com/office/drawing/2014/main" id="{00000000-0008-0000-0600-0000D3000000}"/>
            </a:ext>
          </a:extLst>
        </xdr:cNvPr>
        <xdr:cNvSpPr/>
      </xdr:nvSpPr>
      <xdr:spPr>
        <a:xfrm>
          <a:off x="1079500" y="1314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56587</xdr:rowOff>
    </xdr:from>
    <xdr:ext cx="469744"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895428" y="129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9" name="正方形/長方形 218">
          <a:extLst>
            <a:ext uri="{FF2B5EF4-FFF2-40B4-BE49-F238E27FC236}">
              <a16:creationId xmlns:a16="http://schemas.microsoft.com/office/drawing/2014/main" id="{00000000-0008-0000-0600-0000DB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0" name="正方形/長方形 219">
          <a:extLst>
            <a:ext uri="{FF2B5EF4-FFF2-40B4-BE49-F238E27FC236}">
              <a16:creationId xmlns:a16="http://schemas.microsoft.com/office/drawing/2014/main" id="{00000000-0008-0000-0600-0000DC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76276</xdr:rowOff>
    </xdr:from>
    <xdr:to>
      <xdr:col>24</xdr:col>
      <xdr:colOff>62865</xdr:colOff>
      <xdr:row>97</xdr:row>
      <xdr:rowOff>58141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506776"/>
          <a:ext cx="1270" cy="118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61968</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669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58141</xdr:rowOff>
    </xdr:from>
    <xdr:to>
      <xdr:col>24</xdr:col>
      <xdr:colOff>152400</xdr:colOff>
      <xdr:row>97</xdr:row>
      <xdr:rowOff>58141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668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22953</xdr:rowOff>
    </xdr:from>
    <xdr:ext cx="599010"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2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76276</xdr:rowOff>
    </xdr:from>
    <xdr:to>
      <xdr:col>24</xdr:col>
      <xdr:colOff>152400</xdr:colOff>
      <xdr:row>90</xdr:row>
      <xdr:rowOff>76276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5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101448</xdr:rowOff>
    </xdr:from>
    <xdr:to>
      <xdr:col>24</xdr:col>
      <xdr:colOff>63500</xdr:colOff>
      <xdr:row>96</xdr:row>
      <xdr:rowOff>160795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3797300" y="16560648"/>
          <a:ext cx="838200" cy="5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73156</xdr:rowOff>
    </xdr:from>
    <xdr:ext cx="599010"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60180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50279</xdr:rowOff>
    </xdr:from>
    <xdr:to>
      <xdr:col>24</xdr:col>
      <xdr:colOff>114300</xdr:colOff>
      <xdr:row>94</xdr:row>
      <xdr:rowOff>151879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4584700" y="1616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160795</xdr:rowOff>
    </xdr:from>
    <xdr:to>
      <xdr:col>19</xdr:col>
      <xdr:colOff>177800</xdr:colOff>
      <xdr:row>97</xdr:row>
      <xdr:rowOff>88088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908300" y="16619995"/>
          <a:ext cx="889000" cy="9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104814</xdr:rowOff>
    </xdr:from>
    <xdr:to>
      <xdr:col>20</xdr:col>
      <xdr:colOff>38100</xdr:colOff>
      <xdr:row>95</xdr:row>
      <xdr:rowOff>34964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3746500" y="1622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51491</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497795" y="1599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88088</xdr:rowOff>
    </xdr:from>
    <xdr:to>
      <xdr:col>15</xdr:col>
      <xdr:colOff>50800</xdr:colOff>
      <xdr:row>97</xdr:row>
      <xdr:rowOff>141021</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2019300" y="16718738"/>
          <a:ext cx="889000" cy="5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164021</xdr:rowOff>
    </xdr:from>
    <xdr:to>
      <xdr:col>15</xdr:col>
      <xdr:colOff>101600</xdr:colOff>
      <xdr:row>95</xdr:row>
      <xdr:rowOff>94171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2857500" y="1628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110698</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08795" y="1605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141021</xdr:rowOff>
    </xdr:from>
    <xdr:to>
      <xdr:col>10</xdr:col>
      <xdr:colOff>114300</xdr:colOff>
      <xdr:row>98</xdr:row>
      <xdr:rowOff>40475</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flipV="1">
          <a:off x="1130300" y="16771671"/>
          <a:ext cx="889000" cy="7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69622</xdr:rowOff>
    </xdr:from>
    <xdr:to>
      <xdr:col>10</xdr:col>
      <xdr:colOff>165100</xdr:colOff>
      <xdr:row>95</xdr:row>
      <xdr:rowOff>171222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968500" y="163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16299</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19795" y="1613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127406</xdr:rowOff>
    </xdr:from>
    <xdr:to>
      <xdr:col>6</xdr:col>
      <xdr:colOff>38100</xdr:colOff>
      <xdr:row>96</xdr:row>
      <xdr:rowOff>57556</xdr:rowOff>
    </xdr:to>
    <xdr:sp macro="" textlink="">
      <xdr:nvSpPr>
        <xdr:cNvPr id="254" name="フローチャート: 判断 253">
          <a:extLst>
            <a:ext uri="{FF2B5EF4-FFF2-40B4-BE49-F238E27FC236}">
              <a16:creationId xmlns:a16="http://schemas.microsoft.com/office/drawing/2014/main" id="{00000000-0008-0000-0600-0000FE000000}"/>
            </a:ext>
          </a:extLst>
        </xdr:cNvPr>
        <xdr:cNvSpPr/>
      </xdr:nvSpPr>
      <xdr:spPr>
        <a:xfrm>
          <a:off x="1079500" y="1641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74083</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30795" y="1619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50648</xdr:rowOff>
    </xdr:from>
    <xdr:to>
      <xdr:col>24</xdr:col>
      <xdr:colOff>114300</xdr:colOff>
      <xdr:row>96</xdr:row>
      <xdr:rowOff>152248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4584700" y="165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29075</xdr:rowOff>
    </xdr:from>
    <xdr:ext cx="534377"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64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109995</xdr:rowOff>
    </xdr:from>
    <xdr:to>
      <xdr:col>20</xdr:col>
      <xdr:colOff>38100</xdr:colOff>
      <xdr:row>97</xdr:row>
      <xdr:rowOff>40145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3746500" y="165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31272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530111" y="1666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37288</xdr:rowOff>
    </xdr:from>
    <xdr:to>
      <xdr:col>15</xdr:col>
      <xdr:colOff>101600</xdr:colOff>
      <xdr:row>97</xdr:row>
      <xdr:rowOff>138888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2857500" y="1666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130015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41111" y="1676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90221</xdr:rowOff>
    </xdr:from>
    <xdr:to>
      <xdr:col>10</xdr:col>
      <xdr:colOff>165100</xdr:colOff>
      <xdr:row>98</xdr:row>
      <xdr:rowOff>20371</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968500" y="1672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11498</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52111" y="168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161125</xdr:rowOff>
    </xdr:from>
    <xdr:to>
      <xdr:col>6</xdr:col>
      <xdr:colOff>38100</xdr:colOff>
      <xdr:row>98</xdr:row>
      <xdr:rowOff>91275</xdr:rowOff>
    </xdr:to>
    <xdr:sp macro="" textlink="">
      <xdr:nvSpPr>
        <xdr:cNvPr id="269" name="楕円 268">
          <a:extLst>
            <a:ext uri="{FF2B5EF4-FFF2-40B4-BE49-F238E27FC236}">
              <a16:creationId xmlns:a16="http://schemas.microsoft.com/office/drawing/2014/main" id="{00000000-0008-0000-0600-00000D010000}"/>
            </a:ext>
          </a:extLst>
        </xdr:cNvPr>
        <xdr:cNvSpPr/>
      </xdr:nvSpPr>
      <xdr:spPr>
        <a:xfrm>
          <a:off x="1079500" y="167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82402</xdr:rowOff>
    </xdr:from>
    <xdr:ext cx="534377"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63111" y="1688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補助費等グラフ枠">
          <a:extLst>
            <a:ext uri="{FF2B5EF4-FFF2-40B4-BE49-F238E27FC236}">
              <a16:creationId xmlns:a16="http://schemas.microsoft.com/office/drawing/2014/main" id="{00000000-0008-0000-0600-00002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90486</xdr:rowOff>
    </xdr:from>
    <xdr:to>
      <xdr:col>54</xdr:col>
      <xdr:colOff>189865</xdr:colOff>
      <xdr:row>38</xdr:row>
      <xdr:rowOff>141170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10475595" y="5062536"/>
          <a:ext cx="1270" cy="1593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144997</xdr:rowOff>
    </xdr:from>
    <xdr:ext cx="534377" cy="259045"/>
    <xdr:sp macro="" textlink="">
      <xdr:nvSpPr>
        <xdr:cNvPr id="298" name="補助費等最小値テキスト">
          <a:extLst>
            <a:ext uri="{FF2B5EF4-FFF2-40B4-BE49-F238E27FC236}">
              <a16:creationId xmlns:a16="http://schemas.microsoft.com/office/drawing/2014/main" id="{00000000-0008-0000-0600-00002A010000}"/>
            </a:ext>
          </a:extLst>
        </xdr:cNvPr>
        <xdr:cNvSpPr txBox="1"/>
      </xdr:nvSpPr>
      <xdr:spPr>
        <a:xfrm>
          <a:off x="10528300" y="66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141170</xdr:rowOff>
    </xdr:from>
    <xdr:to>
      <xdr:col>55</xdr:col>
      <xdr:colOff>88900</xdr:colOff>
      <xdr:row>38</xdr:row>
      <xdr:rowOff>141170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10388600" y="66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37163</xdr:rowOff>
    </xdr:from>
    <xdr:ext cx="534377" cy="259045"/>
    <xdr:sp macro="" textlink="">
      <xdr:nvSpPr>
        <xdr:cNvPr id="300" name="補助費等最大値テキスト">
          <a:extLst>
            <a:ext uri="{FF2B5EF4-FFF2-40B4-BE49-F238E27FC236}">
              <a16:creationId xmlns:a16="http://schemas.microsoft.com/office/drawing/2014/main" id="{00000000-0008-0000-0600-00002C010000}"/>
            </a:ext>
          </a:extLst>
        </xdr:cNvPr>
        <xdr:cNvSpPr txBox="1"/>
      </xdr:nvSpPr>
      <xdr:spPr>
        <a:xfrm>
          <a:off x="10528300" y="483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90486</xdr:rowOff>
    </xdr:from>
    <xdr:to>
      <xdr:col>55</xdr:col>
      <xdr:colOff>88900</xdr:colOff>
      <xdr:row>29</xdr:row>
      <xdr:rowOff>90486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10388600" y="506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161842</xdr:rowOff>
    </xdr:from>
    <xdr:to>
      <xdr:col>55</xdr:col>
      <xdr:colOff>0</xdr:colOff>
      <xdr:row>34</xdr:row>
      <xdr:rowOff>163246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9639300" y="5991142"/>
          <a:ext cx="8382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58248</xdr:rowOff>
    </xdr:from>
    <xdr:ext cx="534377" cy="259045"/>
    <xdr:sp macro="" textlink="">
      <xdr:nvSpPr>
        <xdr:cNvPr id="303" name="補助費等平均値テキスト">
          <a:extLst>
            <a:ext uri="{FF2B5EF4-FFF2-40B4-BE49-F238E27FC236}">
              <a16:creationId xmlns:a16="http://schemas.microsoft.com/office/drawing/2014/main" id="{00000000-0008-0000-0600-00002F010000}"/>
            </a:ext>
          </a:extLst>
        </xdr:cNvPr>
        <xdr:cNvSpPr txBox="1"/>
      </xdr:nvSpPr>
      <xdr:spPr>
        <a:xfrm>
          <a:off x="10528300" y="640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79821</xdr:rowOff>
    </xdr:from>
    <xdr:to>
      <xdr:col>55</xdr:col>
      <xdr:colOff>50800</xdr:colOff>
      <xdr:row>38</xdr:row>
      <xdr:rowOff>9971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104267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86991</xdr:rowOff>
    </xdr:from>
    <xdr:to>
      <xdr:col>50</xdr:col>
      <xdr:colOff>114300</xdr:colOff>
      <xdr:row>34</xdr:row>
      <xdr:rowOff>161842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8750300" y="5916291"/>
          <a:ext cx="889000" cy="7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102779</xdr:rowOff>
    </xdr:from>
    <xdr:to>
      <xdr:col>50</xdr:col>
      <xdr:colOff>165100</xdr:colOff>
      <xdr:row>38</xdr:row>
      <xdr:rowOff>32930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9588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24056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5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15570</xdr:rowOff>
    </xdr:from>
    <xdr:to>
      <xdr:col>45</xdr:col>
      <xdr:colOff>177800</xdr:colOff>
      <xdr:row>34</xdr:row>
      <xdr:rowOff>86991</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7861300" y="5844870"/>
          <a:ext cx="889000" cy="7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77666</xdr:rowOff>
    </xdr:from>
    <xdr:to>
      <xdr:col>46</xdr:col>
      <xdr:colOff>38100</xdr:colOff>
      <xdr:row>38</xdr:row>
      <xdr:rowOff>7816</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8699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170393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51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136924</xdr:rowOff>
    </xdr:from>
    <xdr:to>
      <xdr:col>41</xdr:col>
      <xdr:colOff>50800</xdr:colOff>
      <xdr:row>34</xdr:row>
      <xdr:rowOff>15570</xdr:rowOff>
    </xdr:to>
    <xdr:cxnSp macro="">
      <xdr:nvCxnSpPr>
        <xdr:cNvPr id="311" name="直線コネクタ 310">
          <a:extLst>
            <a:ext uri="{FF2B5EF4-FFF2-40B4-BE49-F238E27FC236}">
              <a16:creationId xmlns:a16="http://schemas.microsoft.com/office/drawing/2014/main" id="{00000000-0008-0000-0600-000037010000}"/>
            </a:ext>
          </a:extLst>
        </xdr:cNvPr>
        <xdr:cNvCxnSpPr/>
      </xdr:nvCxnSpPr>
      <xdr:spPr>
        <a:xfrm>
          <a:off x="6972300" y="5623324"/>
          <a:ext cx="889000" cy="22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151471</xdr:rowOff>
    </xdr:from>
    <xdr:to>
      <xdr:col>41</xdr:col>
      <xdr:colOff>101600</xdr:colOff>
      <xdr:row>37</xdr:row>
      <xdr:rowOff>81621</xdr:rowOff>
    </xdr:to>
    <xdr:sp macro="" textlink="">
      <xdr:nvSpPr>
        <xdr:cNvPr id="312" name="フローチャート: 判断 311">
          <a:extLst>
            <a:ext uri="{FF2B5EF4-FFF2-40B4-BE49-F238E27FC236}">
              <a16:creationId xmlns:a16="http://schemas.microsoft.com/office/drawing/2014/main" id="{00000000-0008-0000-0600-000038010000}"/>
            </a:ext>
          </a:extLst>
        </xdr:cNvPr>
        <xdr:cNvSpPr/>
      </xdr:nvSpPr>
      <xdr:spPr>
        <a:xfrm>
          <a:off x="7810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72748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4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152418</xdr:rowOff>
    </xdr:from>
    <xdr:to>
      <xdr:col>36</xdr:col>
      <xdr:colOff>165100</xdr:colOff>
      <xdr:row>37</xdr:row>
      <xdr:rowOff>82568</xdr:rowOff>
    </xdr:to>
    <xdr:sp macro="" textlink="">
      <xdr:nvSpPr>
        <xdr:cNvPr id="314" name="フローチャート: 判断 313">
          <a:extLst>
            <a:ext uri="{FF2B5EF4-FFF2-40B4-BE49-F238E27FC236}">
              <a16:creationId xmlns:a16="http://schemas.microsoft.com/office/drawing/2014/main" id="{00000000-0008-0000-0600-00003A010000}"/>
            </a:ext>
          </a:extLst>
        </xdr:cNvPr>
        <xdr:cNvSpPr/>
      </xdr:nvSpPr>
      <xdr:spPr>
        <a:xfrm>
          <a:off x="6921500" y="63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73695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41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112446</xdr:rowOff>
    </xdr:from>
    <xdr:to>
      <xdr:col>55</xdr:col>
      <xdr:colOff>50800</xdr:colOff>
      <xdr:row>35</xdr:row>
      <xdr:rowOff>42596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10426700" y="594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135323</xdr:rowOff>
    </xdr:from>
    <xdr:ext cx="534377" cy="259045"/>
    <xdr:sp macro="" textlink="">
      <xdr:nvSpPr>
        <xdr:cNvPr id="322" name="補助費等該当値テキスト">
          <a:extLst>
            <a:ext uri="{FF2B5EF4-FFF2-40B4-BE49-F238E27FC236}">
              <a16:creationId xmlns:a16="http://schemas.microsoft.com/office/drawing/2014/main" id="{00000000-0008-0000-0600-000042010000}"/>
            </a:ext>
          </a:extLst>
        </xdr:cNvPr>
        <xdr:cNvSpPr txBox="1"/>
      </xdr:nvSpPr>
      <xdr:spPr>
        <a:xfrm>
          <a:off x="10528300" y="5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111042</xdr:rowOff>
    </xdr:from>
    <xdr:to>
      <xdr:col>50</xdr:col>
      <xdr:colOff>165100</xdr:colOff>
      <xdr:row>35</xdr:row>
      <xdr:rowOff>41192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9588500" y="594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57719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9372111" y="57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36191</xdr:rowOff>
    </xdr:from>
    <xdr:to>
      <xdr:col>46</xdr:col>
      <xdr:colOff>38100</xdr:colOff>
      <xdr:row>34</xdr:row>
      <xdr:rowOff>137791</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8699500" y="58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154318</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8483111" y="56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136220</xdr:rowOff>
    </xdr:from>
    <xdr:to>
      <xdr:col>41</xdr:col>
      <xdr:colOff>101600</xdr:colOff>
      <xdr:row>34</xdr:row>
      <xdr:rowOff>66370</xdr:rowOff>
    </xdr:to>
    <xdr:sp macro="" textlink="">
      <xdr:nvSpPr>
        <xdr:cNvPr id="327" name="楕円 326">
          <a:extLst>
            <a:ext uri="{FF2B5EF4-FFF2-40B4-BE49-F238E27FC236}">
              <a16:creationId xmlns:a16="http://schemas.microsoft.com/office/drawing/2014/main" id="{00000000-0008-0000-0600-000047010000}"/>
            </a:ext>
          </a:extLst>
        </xdr:cNvPr>
        <xdr:cNvSpPr/>
      </xdr:nvSpPr>
      <xdr:spPr>
        <a:xfrm>
          <a:off x="7810500" y="57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82897</xdr:rowOff>
    </xdr:from>
    <xdr:ext cx="534377"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7594111" y="556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86124</xdr:rowOff>
    </xdr:from>
    <xdr:to>
      <xdr:col>36</xdr:col>
      <xdr:colOff>165100</xdr:colOff>
      <xdr:row>33</xdr:row>
      <xdr:rowOff>16274</xdr:rowOff>
    </xdr:to>
    <xdr:sp macro="" textlink="">
      <xdr:nvSpPr>
        <xdr:cNvPr id="329" name="楕円 328">
          <a:extLst>
            <a:ext uri="{FF2B5EF4-FFF2-40B4-BE49-F238E27FC236}">
              <a16:creationId xmlns:a16="http://schemas.microsoft.com/office/drawing/2014/main" id="{00000000-0008-0000-0600-000049010000}"/>
            </a:ext>
          </a:extLst>
        </xdr:cNvPr>
        <xdr:cNvSpPr/>
      </xdr:nvSpPr>
      <xdr:spPr>
        <a:xfrm>
          <a:off x="6921500" y="557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32801</xdr:rowOff>
    </xdr:from>
    <xdr:ext cx="534377"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705111" y="534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a:extLst>
            <a:ext uri="{FF2B5EF4-FFF2-40B4-BE49-F238E27FC236}">
              <a16:creationId xmlns:a16="http://schemas.microsoft.com/office/drawing/2014/main" id="{00000000-0008-0000-0600-00005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a:extLst>
            <a:ext uri="{FF2B5EF4-FFF2-40B4-BE49-F238E27FC236}">
              <a16:creationId xmlns:a16="http://schemas.microsoft.com/office/drawing/2014/main" id="{00000000-0008-0000-06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158056</xdr:rowOff>
    </xdr:from>
    <xdr:to>
      <xdr:col>54</xdr:col>
      <xdr:colOff>189865</xdr:colOff>
      <xdr:row>58</xdr:row>
      <xdr:rowOff>15670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10475595" y="8902006"/>
          <a:ext cx="1270" cy="105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19497</xdr:rowOff>
    </xdr:from>
    <xdr:ext cx="534377" cy="259045"/>
    <xdr:sp macro="" textlink="">
      <xdr:nvSpPr>
        <xdr:cNvPr id="355" name="普通建設事業費最小値テキスト">
          <a:extLst>
            <a:ext uri="{FF2B5EF4-FFF2-40B4-BE49-F238E27FC236}">
              <a16:creationId xmlns:a16="http://schemas.microsoft.com/office/drawing/2014/main" id="{00000000-0008-0000-0600-000063010000}"/>
            </a:ext>
          </a:extLst>
        </xdr:cNvPr>
        <xdr:cNvSpPr txBox="1"/>
      </xdr:nvSpPr>
      <xdr:spPr>
        <a:xfrm>
          <a:off x="10528300" y="996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15670</xdr:rowOff>
    </xdr:from>
    <xdr:to>
      <xdr:col>55</xdr:col>
      <xdr:colOff>88900</xdr:colOff>
      <xdr:row>58</xdr:row>
      <xdr:rowOff>15670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995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104733</xdr:rowOff>
    </xdr:from>
    <xdr:ext cx="599010" cy="259045"/>
    <xdr:sp macro="" textlink="">
      <xdr:nvSpPr>
        <xdr:cNvPr id="357" name="普通建設事業費最大値テキスト">
          <a:extLst>
            <a:ext uri="{FF2B5EF4-FFF2-40B4-BE49-F238E27FC236}">
              <a16:creationId xmlns:a16="http://schemas.microsoft.com/office/drawing/2014/main" id="{00000000-0008-0000-0600-000065010000}"/>
            </a:ext>
          </a:extLst>
        </xdr:cNvPr>
        <xdr:cNvSpPr txBox="1"/>
      </xdr:nvSpPr>
      <xdr:spPr>
        <a:xfrm>
          <a:off x="10528300" y="8677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158056</xdr:rowOff>
    </xdr:from>
    <xdr:to>
      <xdr:col>55</xdr:col>
      <xdr:colOff>88900</xdr:colOff>
      <xdr:row>51</xdr:row>
      <xdr:rowOff>158056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10388600" y="890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103307</xdr:rowOff>
    </xdr:from>
    <xdr:to>
      <xdr:col>55</xdr:col>
      <xdr:colOff>0</xdr:colOff>
      <xdr:row>56</xdr:row>
      <xdr:rowOff>93744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9639300" y="9190157"/>
          <a:ext cx="838200" cy="50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130680</xdr:rowOff>
    </xdr:from>
    <xdr:ext cx="534377" cy="259045"/>
    <xdr:sp macro="" textlink="">
      <xdr:nvSpPr>
        <xdr:cNvPr id="360" name="普通建設事業費平均値テキスト">
          <a:extLst>
            <a:ext uri="{FF2B5EF4-FFF2-40B4-BE49-F238E27FC236}">
              <a16:creationId xmlns:a16="http://schemas.microsoft.com/office/drawing/2014/main" id="{00000000-0008-0000-0600-000068010000}"/>
            </a:ext>
          </a:extLst>
        </xdr:cNvPr>
        <xdr:cNvSpPr txBox="1"/>
      </xdr:nvSpPr>
      <xdr:spPr>
        <a:xfrm>
          <a:off x="10528300" y="9731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152253</xdr:rowOff>
    </xdr:from>
    <xdr:to>
      <xdr:col>55</xdr:col>
      <xdr:colOff>50800</xdr:colOff>
      <xdr:row>57</xdr:row>
      <xdr:rowOff>82403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104267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87678</xdr:rowOff>
    </xdr:from>
    <xdr:to>
      <xdr:col>50</xdr:col>
      <xdr:colOff>114300</xdr:colOff>
      <xdr:row>56</xdr:row>
      <xdr:rowOff>93744</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8750300" y="9345978"/>
          <a:ext cx="889000" cy="3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115074</xdr:rowOff>
    </xdr:from>
    <xdr:to>
      <xdr:col>50</xdr:col>
      <xdr:colOff>165100</xdr:colOff>
      <xdr:row>57</xdr:row>
      <xdr:rowOff>45224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9588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36351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150695</xdr:rowOff>
    </xdr:from>
    <xdr:to>
      <xdr:col>45</xdr:col>
      <xdr:colOff>177800</xdr:colOff>
      <xdr:row>54</xdr:row>
      <xdr:rowOff>87678</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7861300" y="8723195"/>
          <a:ext cx="889000" cy="6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3000</xdr:rowOff>
    </xdr:from>
    <xdr:to>
      <xdr:col>46</xdr:col>
      <xdr:colOff>38100</xdr:colOff>
      <xdr:row>57</xdr:row>
      <xdr:rowOff>104600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8699500" y="977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95727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8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150695</xdr:rowOff>
    </xdr:from>
    <xdr:to>
      <xdr:col>41</xdr:col>
      <xdr:colOff>50800</xdr:colOff>
      <xdr:row>55</xdr:row>
      <xdr:rowOff>53198</xdr:rowOff>
    </xdr:to>
    <xdr:cxnSp macro="">
      <xdr:nvCxnSpPr>
        <xdr:cNvPr id="368" name="直線コネクタ 367">
          <a:extLst>
            <a:ext uri="{FF2B5EF4-FFF2-40B4-BE49-F238E27FC236}">
              <a16:creationId xmlns:a16="http://schemas.microsoft.com/office/drawing/2014/main" id="{00000000-0008-0000-0600-000070010000}"/>
            </a:ext>
          </a:extLst>
        </xdr:cNvPr>
        <xdr:cNvCxnSpPr/>
      </xdr:nvCxnSpPr>
      <xdr:spPr>
        <a:xfrm flipV="1">
          <a:off x="6972300" y="8723195"/>
          <a:ext cx="889000" cy="75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149372</xdr:rowOff>
    </xdr:from>
    <xdr:to>
      <xdr:col>41</xdr:col>
      <xdr:colOff>101600</xdr:colOff>
      <xdr:row>57</xdr:row>
      <xdr:rowOff>79522</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7810500" y="97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70649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84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55669</xdr:rowOff>
    </xdr:from>
    <xdr:to>
      <xdr:col>36</xdr:col>
      <xdr:colOff>165100</xdr:colOff>
      <xdr:row>57</xdr:row>
      <xdr:rowOff>157269</xdr:rowOff>
    </xdr:to>
    <xdr:sp macro="" textlink="">
      <xdr:nvSpPr>
        <xdr:cNvPr id="371" name="フローチャート: 判断 370">
          <a:extLst>
            <a:ext uri="{FF2B5EF4-FFF2-40B4-BE49-F238E27FC236}">
              <a16:creationId xmlns:a16="http://schemas.microsoft.com/office/drawing/2014/main" id="{00000000-0008-0000-0600-000073010000}"/>
            </a:ext>
          </a:extLst>
        </xdr:cNvPr>
        <xdr:cNvSpPr/>
      </xdr:nvSpPr>
      <xdr:spPr>
        <a:xfrm>
          <a:off x="6921500" y="982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148396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92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52507</xdr:rowOff>
    </xdr:from>
    <xdr:to>
      <xdr:col>55</xdr:col>
      <xdr:colOff>50800</xdr:colOff>
      <xdr:row>53</xdr:row>
      <xdr:rowOff>154107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10426700" y="913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75384</xdr:rowOff>
    </xdr:from>
    <xdr:ext cx="599010" cy="259045"/>
    <xdr:sp macro="" textlink="">
      <xdr:nvSpPr>
        <xdr:cNvPr id="379" name="普通建設事業費該当値テキスト">
          <a:extLst>
            <a:ext uri="{FF2B5EF4-FFF2-40B4-BE49-F238E27FC236}">
              <a16:creationId xmlns:a16="http://schemas.microsoft.com/office/drawing/2014/main" id="{00000000-0008-0000-0600-00007B010000}"/>
            </a:ext>
          </a:extLst>
        </xdr:cNvPr>
        <xdr:cNvSpPr txBox="1"/>
      </xdr:nvSpPr>
      <xdr:spPr>
        <a:xfrm>
          <a:off x="10528300" y="8990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42944</xdr:rowOff>
    </xdr:from>
    <xdr:to>
      <xdr:col>50</xdr:col>
      <xdr:colOff>165100</xdr:colOff>
      <xdr:row>56</xdr:row>
      <xdr:rowOff>144544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9588500" y="96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161071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9372111" y="94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36878</xdr:rowOff>
    </xdr:from>
    <xdr:to>
      <xdr:col>46</xdr:col>
      <xdr:colOff>38100</xdr:colOff>
      <xdr:row>54</xdr:row>
      <xdr:rowOff>138478</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8699500" y="929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155005</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8450795" y="9070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99895</xdr:rowOff>
    </xdr:from>
    <xdr:to>
      <xdr:col>41</xdr:col>
      <xdr:colOff>101600</xdr:colOff>
      <xdr:row>51</xdr:row>
      <xdr:rowOff>30045</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7810500" y="86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46572</xdr:rowOff>
    </xdr:from>
    <xdr:ext cx="599010"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7561795" y="8447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2398</xdr:rowOff>
    </xdr:from>
    <xdr:to>
      <xdr:col>36</xdr:col>
      <xdr:colOff>165100</xdr:colOff>
      <xdr:row>55</xdr:row>
      <xdr:rowOff>103998</xdr:rowOff>
    </xdr:to>
    <xdr:sp macro="" textlink="">
      <xdr:nvSpPr>
        <xdr:cNvPr id="386" name="楕円 385">
          <a:extLst>
            <a:ext uri="{FF2B5EF4-FFF2-40B4-BE49-F238E27FC236}">
              <a16:creationId xmlns:a16="http://schemas.microsoft.com/office/drawing/2014/main" id="{00000000-0008-0000-0600-000082010000}"/>
            </a:ext>
          </a:extLst>
        </xdr:cNvPr>
        <xdr:cNvSpPr/>
      </xdr:nvSpPr>
      <xdr:spPr>
        <a:xfrm>
          <a:off x="6921500" y="943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120525</xdr:rowOff>
    </xdr:from>
    <xdr:ext cx="534377"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705111" y="920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a:extLst>
            <a:ext uri="{FF2B5EF4-FFF2-40B4-BE49-F238E27FC236}">
              <a16:creationId xmlns:a16="http://schemas.microsoft.com/office/drawing/2014/main" id="{00000000-0008-0000-06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48489</xdr:rowOff>
    </xdr:from>
    <xdr:to>
      <xdr:col>54</xdr:col>
      <xdr:colOff>189865</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10475595" y="12392889"/>
          <a:ext cx="1270" cy="111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10" name="普通建設事業費 （ うち新規整備　）最小値テキスト">
          <a:extLst>
            <a:ext uri="{FF2B5EF4-FFF2-40B4-BE49-F238E27FC236}">
              <a16:creationId xmlns:a16="http://schemas.microsoft.com/office/drawing/2014/main" id="{00000000-0008-0000-0600-00009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166616</xdr:rowOff>
    </xdr:from>
    <xdr:ext cx="534377" cy="259045"/>
    <xdr:sp macro="" textlink="">
      <xdr:nvSpPr>
        <xdr:cNvPr id="412" name="普通建設事業費 （ うち新規整備　）最大値テキスト">
          <a:extLst>
            <a:ext uri="{FF2B5EF4-FFF2-40B4-BE49-F238E27FC236}">
              <a16:creationId xmlns:a16="http://schemas.microsoft.com/office/drawing/2014/main" id="{00000000-0008-0000-0600-00009C010000}"/>
            </a:ext>
          </a:extLst>
        </xdr:cNvPr>
        <xdr:cNvSpPr txBox="1"/>
      </xdr:nvSpPr>
      <xdr:spPr>
        <a:xfrm>
          <a:off x="10528300" y="1216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48489</xdr:rowOff>
    </xdr:from>
    <xdr:to>
      <xdr:col>55</xdr:col>
      <xdr:colOff>88900</xdr:colOff>
      <xdr:row>72</xdr:row>
      <xdr:rowOff>48489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2392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41722</xdr:rowOff>
    </xdr:from>
    <xdr:to>
      <xdr:col>55</xdr:col>
      <xdr:colOff>0</xdr:colOff>
      <xdr:row>77</xdr:row>
      <xdr:rowOff>145004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9639300" y="12900472"/>
          <a:ext cx="838200" cy="44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101571</xdr:rowOff>
    </xdr:from>
    <xdr:ext cx="469744" cy="259045"/>
    <xdr:sp macro="" textlink="">
      <xdr:nvSpPr>
        <xdr:cNvPr id="415" name="普通建設事業費 （ うち新規整備　）平均値テキスト">
          <a:extLst>
            <a:ext uri="{FF2B5EF4-FFF2-40B4-BE49-F238E27FC236}">
              <a16:creationId xmlns:a16="http://schemas.microsoft.com/office/drawing/2014/main" id="{00000000-0008-0000-0600-00009F010000}"/>
            </a:ext>
          </a:extLst>
        </xdr:cNvPr>
        <xdr:cNvSpPr txBox="1"/>
      </xdr:nvSpPr>
      <xdr:spPr>
        <a:xfrm>
          <a:off x="10528300" y="13131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123144</xdr:rowOff>
    </xdr:from>
    <xdr:to>
      <xdr:col>55</xdr:col>
      <xdr:colOff>50800</xdr:colOff>
      <xdr:row>77</xdr:row>
      <xdr:rowOff>53294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104267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55575</xdr:rowOff>
    </xdr:from>
    <xdr:to>
      <xdr:col>50</xdr:col>
      <xdr:colOff>114300</xdr:colOff>
      <xdr:row>77</xdr:row>
      <xdr:rowOff>145004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8750300" y="12914325"/>
          <a:ext cx="889000" cy="43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117018</xdr:rowOff>
    </xdr:from>
    <xdr:to>
      <xdr:col>50</xdr:col>
      <xdr:colOff>165100</xdr:colOff>
      <xdr:row>77</xdr:row>
      <xdr:rowOff>47168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9588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63695</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55575</xdr:rowOff>
    </xdr:from>
    <xdr:to>
      <xdr:col>45</xdr:col>
      <xdr:colOff>177800</xdr:colOff>
      <xdr:row>77</xdr:row>
      <xdr:rowOff>120041</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7861300" y="12914325"/>
          <a:ext cx="889000" cy="40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87216</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1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71938</xdr:rowOff>
    </xdr:from>
    <xdr:to>
      <xdr:col>41</xdr:col>
      <xdr:colOff>101600</xdr:colOff>
      <xdr:row>77</xdr:row>
      <xdr:rowOff>2088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18615</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28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162372</xdr:rowOff>
    </xdr:from>
    <xdr:to>
      <xdr:col>55</xdr:col>
      <xdr:colOff>50800</xdr:colOff>
      <xdr:row>75</xdr:row>
      <xdr:rowOff>92522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284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13799</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270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94204</xdr:rowOff>
    </xdr:from>
    <xdr:to>
      <xdr:col>50</xdr:col>
      <xdr:colOff>165100</xdr:colOff>
      <xdr:row>78</xdr:row>
      <xdr:rowOff>24354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29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15481</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38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4775</xdr:rowOff>
    </xdr:from>
    <xdr:to>
      <xdr:col>46</xdr:col>
      <xdr:colOff>38100</xdr:colOff>
      <xdr:row>75</xdr:row>
      <xdr:rowOff>106375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28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122902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263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69241</xdr:rowOff>
    </xdr:from>
    <xdr:to>
      <xdr:col>41</xdr:col>
      <xdr:colOff>101600</xdr:colOff>
      <xdr:row>77</xdr:row>
      <xdr:rowOff>170841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27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161968</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36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156584</xdr:rowOff>
    </xdr:from>
    <xdr:to>
      <xdr:col>54</xdr:col>
      <xdr:colOff>189865</xdr:colOff>
      <xdr:row>98</xdr:row>
      <xdr:rowOff>161581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6101434"/>
          <a:ext cx="1270" cy="86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165408</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6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161581</xdr:rowOff>
    </xdr:from>
    <xdr:to>
      <xdr:col>55</xdr:col>
      <xdr:colOff>88900</xdr:colOff>
      <xdr:row>98</xdr:row>
      <xdr:rowOff>161581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103261</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87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156584</xdr:rowOff>
    </xdr:from>
    <xdr:to>
      <xdr:col>55</xdr:col>
      <xdr:colOff>88900</xdr:colOff>
      <xdr:row>93</xdr:row>
      <xdr:rowOff>156584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10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45200</xdr:rowOff>
    </xdr:from>
    <xdr:to>
      <xdr:col>55</xdr:col>
      <xdr:colOff>0</xdr:colOff>
      <xdr:row>97</xdr:row>
      <xdr:rowOff>102450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332950"/>
          <a:ext cx="838200" cy="40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118839</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749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140412</xdr:rowOff>
    </xdr:from>
    <xdr:to>
      <xdr:col>55</xdr:col>
      <xdr:colOff>50800</xdr:colOff>
      <xdr:row>98</xdr:row>
      <xdr:rowOff>70562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102450</xdr:rowOff>
    </xdr:from>
    <xdr:to>
      <xdr:col>50</xdr:col>
      <xdr:colOff>114300</xdr:colOff>
      <xdr:row>98</xdr:row>
      <xdr:rowOff>17083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733100"/>
          <a:ext cx="889000" cy="8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124997</xdr:rowOff>
    </xdr:from>
    <xdr:to>
      <xdr:col>50</xdr:col>
      <xdr:colOff>165100</xdr:colOff>
      <xdr:row>98</xdr:row>
      <xdr:rowOff>55147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7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46274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84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72841</xdr:rowOff>
    </xdr:from>
    <xdr:to>
      <xdr:col>45</xdr:col>
      <xdr:colOff>177800</xdr:colOff>
      <xdr:row>98</xdr:row>
      <xdr:rowOff>17083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5503341"/>
          <a:ext cx="889000" cy="131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22932</xdr:rowOff>
    </xdr:from>
    <xdr:to>
      <xdr:col>46</xdr:col>
      <xdr:colOff>38100</xdr:colOff>
      <xdr:row>98</xdr:row>
      <xdr:rowOff>124532</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8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115659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91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160986</xdr:rowOff>
    </xdr:from>
    <xdr:to>
      <xdr:col>41</xdr:col>
      <xdr:colOff>101600</xdr:colOff>
      <xdr:row>98</xdr:row>
      <xdr:rowOff>91136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79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82263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88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165850</xdr:rowOff>
    </xdr:from>
    <xdr:to>
      <xdr:col>55</xdr:col>
      <xdr:colOff>50800</xdr:colOff>
      <xdr:row>95</xdr:row>
      <xdr:rowOff>96000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2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17277</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13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51650</xdr:rowOff>
    </xdr:from>
    <xdr:to>
      <xdr:col>50</xdr:col>
      <xdr:colOff>165100</xdr:colOff>
      <xdr:row>97</xdr:row>
      <xdr:rowOff>153250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6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169777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4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137733</xdr:rowOff>
    </xdr:from>
    <xdr:to>
      <xdr:col>46</xdr:col>
      <xdr:colOff>38100</xdr:colOff>
      <xdr:row>98</xdr:row>
      <xdr:rowOff>67883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6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84410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54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22041</xdr:rowOff>
    </xdr:from>
    <xdr:to>
      <xdr:col>41</xdr:col>
      <xdr:colOff>101600</xdr:colOff>
      <xdr:row>90</xdr:row>
      <xdr:rowOff>123641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545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140168</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61795" y="1522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123372</xdr:rowOff>
    </xdr:from>
    <xdr:to>
      <xdr:col>85</xdr:col>
      <xdr:colOff>126364</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6638472"/>
          <a:ext cx="1269" cy="146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153505</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840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70049</xdr:rowOff>
    </xdr:from>
    <xdr:ext cx="249299"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6413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123372</xdr:rowOff>
    </xdr:from>
    <xdr:to>
      <xdr:col>86</xdr:col>
      <xdr:colOff>25400</xdr:colOff>
      <xdr:row>38</xdr:row>
      <xdr:rowOff>123372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3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70955</xdr:rowOff>
    </xdr:from>
    <xdr:ext cx="249299"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86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48078</xdr:rowOff>
    </xdr:from>
    <xdr:to>
      <xdr:col>81</xdr:col>
      <xdr:colOff>101600</xdr:colOff>
      <xdr:row>37</xdr:row>
      <xdr:rowOff>149678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35</xdr:row>
      <xdr:rowOff>166205</xdr:rowOff>
    </xdr:from>
    <xdr:ext cx="313932"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324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129722</xdr:rowOff>
    </xdr:from>
    <xdr:to>
      <xdr:col>76</xdr:col>
      <xdr:colOff>165100</xdr:colOff>
      <xdr:row>38</xdr:row>
      <xdr:rowOff>59872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36</xdr:row>
      <xdr:rowOff>76399</xdr:rowOff>
    </xdr:from>
    <xdr:ext cx="313932"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35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162378</xdr:rowOff>
    </xdr:from>
    <xdr:to>
      <xdr:col>72</xdr:col>
      <xdr:colOff>38100</xdr:colOff>
      <xdr:row>38</xdr:row>
      <xdr:rowOff>92528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109055</xdr:rowOff>
    </xdr:from>
    <xdr:ext cx="313932"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46333" y="6281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88900</xdr:rowOff>
    </xdr:from>
    <xdr:to>
      <xdr:col>67</xdr:col>
      <xdr:colOff>101600</xdr:colOff>
      <xdr:row>31</xdr:row>
      <xdr:rowOff>19050</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52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29</xdr:row>
      <xdr:rowOff>35577</xdr:rowOff>
    </xdr:from>
    <xdr:ext cx="313932"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57333" y="5007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26505</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713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27425</xdr:rowOff>
    </xdr:from>
    <xdr:to>
      <xdr:col>85</xdr:col>
      <xdr:colOff>126364</xdr:colOff>
      <xdr:row>78</xdr:row>
      <xdr:rowOff>73275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200375"/>
          <a:ext cx="1269" cy="124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77102</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73275</xdr:rowOff>
    </xdr:from>
    <xdr:to>
      <xdr:col>86</xdr:col>
      <xdr:colOff>25400</xdr:colOff>
      <xdr:row>78</xdr:row>
      <xdr:rowOff>73275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145552</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97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27425</xdr:rowOff>
    </xdr:from>
    <xdr:to>
      <xdr:col>86</xdr:col>
      <xdr:colOff>25400</xdr:colOff>
      <xdr:row>71</xdr:row>
      <xdr:rowOff>27425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200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18934</xdr:rowOff>
    </xdr:from>
    <xdr:to>
      <xdr:col>85</xdr:col>
      <xdr:colOff>127000</xdr:colOff>
      <xdr:row>78</xdr:row>
      <xdr:rowOff>73275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392034"/>
          <a:ext cx="838200" cy="5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98975</xdr:rowOff>
    </xdr:from>
    <xdr:ext cx="469744"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9577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76098</xdr:rowOff>
    </xdr:from>
    <xdr:to>
      <xdr:col>85</xdr:col>
      <xdr:colOff>177800</xdr:colOff>
      <xdr:row>77</xdr:row>
      <xdr:rowOff>6248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10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136043</xdr:rowOff>
    </xdr:from>
    <xdr:to>
      <xdr:col>81</xdr:col>
      <xdr:colOff>50800</xdr:colOff>
      <xdr:row>78</xdr:row>
      <xdr:rowOff>18934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3337693"/>
          <a:ext cx="889000" cy="5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67216</xdr:rowOff>
    </xdr:from>
    <xdr:to>
      <xdr:col>81</xdr:col>
      <xdr:colOff>101600</xdr:colOff>
      <xdr:row>76</xdr:row>
      <xdr:rowOff>168816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9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13892</xdr:rowOff>
    </xdr:from>
    <xdr:ext cx="469744"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46428" y="1287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120498</xdr:rowOff>
    </xdr:from>
    <xdr:to>
      <xdr:col>76</xdr:col>
      <xdr:colOff>114300</xdr:colOff>
      <xdr:row>77</xdr:row>
      <xdr:rowOff>136043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322148"/>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108103</xdr:rowOff>
    </xdr:from>
    <xdr:to>
      <xdr:col>76</xdr:col>
      <xdr:colOff>165100</xdr:colOff>
      <xdr:row>76</xdr:row>
      <xdr:rowOff>38252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9668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54780</xdr:rowOff>
    </xdr:from>
    <xdr:ext cx="469744"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57428" y="1274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112399</xdr:rowOff>
    </xdr:from>
    <xdr:to>
      <xdr:col>71</xdr:col>
      <xdr:colOff>177800</xdr:colOff>
      <xdr:row>77</xdr:row>
      <xdr:rowOff>120498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314049"/>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29268</xdr:rowOff>
    </xdr:from>
    <xdr:to>
      <xdr:col>72</xdr:col>
      <xdr:colOff>38100</xdr:colOff>
      <xdr:row>75</xdr:row>
      <xdr:rowOff>130868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8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147395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6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126130</xdr:rowOff>
    </xdr:from>
    <xdr:to>
      <xdr:col>67</xdr:col>
      <xdr:colOff>101600</xdr:colOff>
      <xdr:row>75</xdr:row>
      <xdr:rowOff>56280</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1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72807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58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22475</xdr:rowOff>
    </xdr:from>
    <xdr:to>
      <xdr:col>85</xdr:col>
      <xdr:colOff>177800</xdr:colOff>
      <xdr:row>78</xdr:row>
      <xdr:rowOff>124075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39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108852</xdr:rowOff>
    </xdr:from>
    <xdr:ext cx="469744"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31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139584</xdr:rowOff>
    </xdr:from>
    <xdr:to>
      <xdr:col>81</xdr:col>
      <xdr:colOff>101600</xdr:colOff>
      <xdr:row>78</xdr:row>
      <xdr:rowOff>69734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34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60861</xdr:rowOff>
    </xdr:from>
    <xdr:ext cx="469744"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46428" y="1343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85243</xdr:rowOff>
    </xdr:from>
    <xdr:to>
      <xdr:col>76</xdr:col>
      <xdr:colOff>165100</xdr:colOff>
      <xdr:row>78</xdr:row>
      <xdr:rowOff>15393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28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6520</xdr:rowOff>
    </xdr:from>
    <xdr:ext cx="469744"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57428" y="1337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69698</xdr:rowOff>
    </xdr:from>
    <xdr:to>
      <xdr:col>72</xdr:col>
      <xdr:colOff>38100</xdr:colOff>
      <xdr:row>77</xdr:row>
      <xdr:rowOff>171298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27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162425</xdr:rowOff>
    </xdr:from>
    <xdr:ext cx="469744"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68428" y="1336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61599</xdr:rowOff>
    </xdr:from>
    <xdr:to>
      <xdr:col>67</xdr:col>
      <xdr:colOff>101600</xdr:colOff>
      <xdr:row>77</xdr:row>
      <xdr:rowOff>163199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26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154326</xdr:rowOff>
    </xdr:from>
    <xdr:ext cx="469744"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79428" y="1335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6823</xdr:rowOff>
    </xdr:from>
    <xdr:to>
      <xdr:col>85</xdr:col>
      <xdr:colOff>126364</xdr:colOff>
      <xdr:row>98</xdr:row>
      <xdr:rowOff>170622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08773"/>
          <a:ext cx="1269" cy="136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2999</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7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170622</xdr:rowOff>
    </xdr:from>
    <xdr:to>
      <xdr:col>86</xdr:col>
      <xdr:colOff>25400</xdr:colOff>
      <xdr:row>98</xdr:row>
      <xdr:rowOff>170622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7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124950</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8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6823</xdr:rowOff>
    </xdr:from>
    <xdr:to>
      <xdr:col>86</xdr:col>
      <xdr:colOff>25400</xdr:colOff>
      <xdr:row>91</xdr:row>
      <xdr:rowOff>6823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0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6823</xdr:rowOff>
    </xdr:from>
    <xdr:to>
      <xdr:col>85</xdr:col>
      <xdr:colOff>127000</xdr:colOff>
      <xdr:row>95</xdr:row>
      <xdr:rowOff>121610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5608773"/>
          <a:ext cx="838200" cy="80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158569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89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8692</xdr:rowOff>
    </xdr:from>
    <xdr:to>
      <xdr:col>85</xdr:col>
      <xdr:colOff>177800</xdr:colOff>
      <xdr:row>98</xdr:row>
      <xdr:rowOff>110292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121610</xdr:rowOff>
    </xdr:from>
    <xdr:to>
      <xdr:col>81</xdr:col>
      <xdr:colOff>50800</xdr:colOff>
      <xdr:row>98</xdr:row>
      <xdr:rowOff>100465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409360"/>
          <a:ext cx="889000" cy="49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170098</xdr:rowOff>
    </xdr:from>
    <xdr:to>
      <xdr:col>81</xdr:col>
      <xdr:colOff>101600</xdr:colOff>
      <xdr:row>98</xdr:row>
      <xdr:rowOff>100248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91375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89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46499</xdr:rowOff>
    </xdr:from>
    <xdr:to>
      <xdr:col>76</xdr:col>
      <xdr:colOff>114300</xdr:colOff>
      <xdr:row>98</xdr:row>
      <xdr:rowOff>100465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505699"/>
          <a:ext cx="889000" cy="39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157054</xdr:rowOff>
    </xdr:from>
    <xdr:to>
      <xdr:col>76</xdr:col>
      <xdr:colOff>165100</xdr:colOff>
      <xdr:row>98</xdr:row>
      <xdr:rowOff>87204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103731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46499</xdr:rowOff>
    </xdr:from>
    <xdr:to>
      <xdr:col>71</xdr:col>
      <xdr:colOff>177800</xdr:colOff>
      <xdr:row>98</xdr:row>
      <xdr:rowOff>156525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505699"/>
          <a:ext cx="889000" cy="45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169732</xdr:rowOff>
    </xdr:from>
    <xdr:to>
      <xdr:col>72</xdr:col>
      <xdr:colOff>38100</xdr:colOff>
      <xdr:row>98</xdr:row>
      <xdr:rowOff>99882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91009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8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127473</xdr:rowOff>
    </xdr:from>
    <xdr:to>
      <xdr:col>85</xdr:col>
      <xdr:colOff>177800</xdr:colOff>
      <xdr:row>91</xdr:row>
      <xdr:rowOff>57623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555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80500</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551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70810</xdr:rowOff>
    </xdr:from>
    <xdr:to>
      <xdr:col>81</xdr:col>
      <xdr:colOff>101600</xdr:colOff>
      <xdr:row>96</xdr:row>
      <xdr:rowOff>960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3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17487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13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49665</xdr:rowOff>
    </xdr:from>
    <xdr:to>
      <xdr:col>76</xdr:col>
      <xdr:colOff>165100</xdr:colOff>
      <xdr:row>98</xdr:row>
      <xdr:rowOff>151265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142392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4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167149</xdr:rowOff>
    </xdr:from>
    <xdr:to>
      <xdr:col>72</xdr:col>
      <xdr:colOff>38100</xdr:colOff>
      <xdr:row>96</xdr:row>
      <xdr:rowOff>97299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45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113826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23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105725</xdr:rowOff>
    </xdr:from>
    <xdr:to>
      <xdr:col>67</xdr:col>
      <xdr:colOff>101600</xdr:colOff>
      <xdr:row>99</xdr:row>
      <xdr:rowOff>35875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0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27002</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700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35</xdr:row>
      <xdr:rowOff>54627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055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32</xdr:row>
      <xdr:rowOff>111777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559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29</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5140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27</xdr:row>
      <xdr:rowOff>54627</xdr:rowOff>
    </xdr:from>
    <xdr:ext cx="248786"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039214" y="468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249299"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5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31750</xdr:rowOff>
    </xdr:from>
    <xdr:to>
      <xdr:col>112</xdr:col>
      <xdr:colOff>38100</xdr:colOff>
      <xdr:row>37</xdr:row>
      <xdr:rowOff>133350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35</xdr:row>
      <xdr:rowOff>149877</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98650" y="6150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88900</xdr:rowOff>
    </xdr:from>
    <xdr:to>
      <xdr:col>107</xdr:col>
      <xdr:colOff>101600</xdr:colOff>
      <xdr:row>35</xdr:row>
      <xdr:rowOff>19050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591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33</xdr:row>
      <xdr:rowOff>35577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569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31750</xdr:rowOff>
    </xdr:from>
    <xdr:to>
      <xdr:col>98</xdr:col>
      <xdr:colOff>38100</xdr:colOff>
      <xdr:row>37</xdr:row>
      <xdr:rowOff>133350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35</xdr:row>
      <xdr:rowOff>149877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50" y="6150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14610</xdr:rowOff>
    </xdr:from>
    <xdr:to>
      <xdr:col>116</xdr:col>
      <xdr:colOff>62864</xdr:colOff>
      <xdr:row>58</xdr:row>
      <xdr:rowOff>138968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587110"/>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142795</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0868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138968</xdr:rowOff>
    </xdr:from>
    <xdr:to>
      <xdr:col>116</xdr:col>
      <xdr:colOff>152400</xdr:colOff>
      <xdr:row>58</xdr:row>
      <xdr:rowOff>138968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083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132737</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36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14610</xdr:rowOff>
    </xdr:from>
    <xdr:to>
      <xdr:col>116</xdr:col>
      <xdr:colOff>152400</xdr:colOff>
      <xdr:row>50</xdr:row>
      <xdr:rowOff>14610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58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128818</xdr:rowOff>
    </xdr:from>
    <xdr:to>
      <xdr:col>116</xdr:col>
      <xdr:colOff>63500</xdr:colOff>
      <xdr:row>57</xdr:row>
      <xdr:rowOff>131836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901468"/>
          <a:ext cx="8382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95226</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696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72349</xdr:rowOff>
    </xdr:from>
    <xdr:to>
      <xdr:col>116</xdr:col>
      <xdr:colOff>114300</xdr:colOff>
      <xdr:row>58</xdr:row>
      <xdr:rowOff>2499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122327</xdr:rowOff>
    </xdr:from>
    <xdr:to>
      <xdr:col>111</xdr:col>
      <xdr:colOff>177800</xdr:colOff>
      <xdr:row>57</xdr:row>
      <xdr:rowOff>128818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9894977"/>
          <a:ext cx="889000" cy="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58725</xdr:rowOff>
    </xdr:from>
    <xdr:to>
      <xdr:col>112</xdr:col>
      <xdr:colOff>38100</xdr:colOff>
      <xdr:row>57</xdr:row>
      <xdr:rowOff>160325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5402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116383</xdr:rowOff>
    </xdr:from>
    <xdr:to>
      <xdr:col>107</xdr:col>
      <xdr:colOff>50800</xdr:colOff>
      <xdr:row>57</xdr:row>
      <xdr:rowOff>122327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9889033"/>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28641</xdr:rowOff>
    </xdr:from>
    <xdr:to>
      <xdr:col>107</xdr:col>
      <xdr:colOff>101600</xdr:colOff>
      <xdr:row>57</xdr:row>
      <xdr:rowOff>130241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146768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108062</xdr:rowOff>
    </xdr:from>
    <xdr:to>
      <xdr:col>102</xdr:col>
      <xdr:colOff>114300</xdr:colOff>
      <xdr:row>57</xdr:row>
      <xdr:rowOff>116383</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9880712"/>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16022</xdr:rowOff>
    </xdr:from>
    <xdr:to>
      <xdr:col>102</xdr:col>
      <xdr:colOff>165100</xdr:colOff>
      <xdr:row>57</xdr:row>
      <xdr:rowOff>117622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134149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5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14743</xdr:rowOff>
    </xdr:from>
    <xdr:to>
      <xdr:col>98</xdr:col>
      <xdr:colOff>38100</xdr:colOff>
      <xdr:row>57</xdr:row>
      <xdr:rowOff>116343</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132870</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56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81036</xdr:rowOff>
    </xdr:from>
    <xdr:to>
      <xdr:col>116</xdr:col>
      <xdr:colOff>114300</xdr:colOff>
      <xdr:row>58</xdr:row>
      <xdr:rowOff>11186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85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59463</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83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78018</xdr:rowOff>
    </xdr:from>
    <xdr:to>
      <xdr:col>112</xdr:col>
      <xdr:colOff>38100</xdr:colOff>
      <xdr:row>58</xdr:row>
      <xdr:rowOff>8168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85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170745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94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71527</xdr:rowOff>
    </xdr:from>
    <xdr:to>
      <xdr:col>107</xdr:col>
      <xdr:colOff>101600</xdr:colOff>
      <xdr:row>58</xdr:row>
      <xdr:rowOff>1677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84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164254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993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65583</xdr:rowOff>
    </xdr:from>
    <xdr:to>
      <xdr:col>102</xdr:col>
      <xdr:colOff>165100</xdr:colOff>
      <xdr:row>57</xdr:row>
      <xdr:rowOff>167183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83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158310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993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57262</xdr:rowOff>
    </xdr:from>
    <xdr:to>
      <xdr:col>98</xdr:col>
      <xdr:colOff>38100</xdr:colOff>
      <xdr:row>57</xdr:row>
      <xdr:rowOff>158862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8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149989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9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142672</xdr:rowOff>
    </xdr:from>
    <xdr:to>
      <xdr:col>116</xdr:col>
      <xdr:colOff>62864</xdr:colOff>
      <xdr:row>78</xdr:row>
      <xdr:rowOff>47117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1972722"/>
          <a:ext cx="1269" cy="144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50944</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47117</xdr:rowOff>
    </xdr:from>
    <xdr:to>
      <xdr:col>116</xdr:col>
      <xdr:colOff>152400</xdr:colOff>
      <xdr:row>78</xdr:row>
      <xdr:rowOff>47117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2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89349</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74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142672</xdr:rowOff>
    </xdr:from>
    <xdr:to>
      <xdr:col>116</xdr:col>
      <xdr:colOff>152400</xdr:colOff>
      <xdr:row>69</xdr:row>
      <xdr:rowOff>142672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197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15112</xdr:rowOff>
    </xdr:from>
    <xdr:to>
      <xdr:col>116</xdr:col>
      <xdr:colOff>63500</xdr:colOff>
      <xdr:row>77</xdr:row>
      <xdr:rowOff>13666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1323300" y="13045312"/>
          <a:ext cx="838200" cy="17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83964</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71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61087</xdr:rowOff>
    </xdr:from>
    <xdr:to>
      <xdr:col>116</xdr:col>
      <xdr:colOff>114300</xdr:colOff>
      <xdr:row>75</xdr:row>
      <xdr:rowOff>162688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92304</xdr:rowOff>
    </xdr:from>
    <xdr:to>
      <xdr:col>111</xdr:col>
      <xdr:colOff>177800</xdr:colOff>
      <xdr:row>76</xdr:row>
      <xdr:rowOff>15112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2951054"/>
          <a:ext cx="889000" cy="9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56438</xdr:rowOff>
    </xdr:from>
    <xdr:to>
      <xdr:col>112</xdr:col>
      <xdr:colOff>38100</xdr:colOff>
      <xdr:row>74</xdr:row>
      <xdr:rowOff>158038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3115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92304</xdr:rowOff>
    </xdr:from>
    <xdr:to>
      <xdr:col>107</xdr:col>
      <xdr:colOff>50800</xdr:colOff>
      <xdr:row>76</xdr:row>
      <xdr:rowOff>118745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951054"/>
          <a:ext cx="889000" cy="19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66345</xdr:rowOff>
    </xdr:from>
    <xdr:to>
      <xdr:col>107</xdr:col>
      <xdr:colOff>101600</xdr:colOff>
      <xdr:row>74</xdr:row>
      <xdr:rowOff>167945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13022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5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146483</xdr:rowOff>
    </xdr:from>
    <xdr:to>
      <xdr:col>102</xdr:col>
      <xdr:colOff>114300</xdr:colOff>
      <xdr:row>76</xdr:row>
      <xdr:rowOff>118745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3005233"/>
          <a:ext cx="889000" cy="14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2337</xdr:rowOff>
    </xdr:from>
    <xdr:to>
      <xdr:col>102</xdr:col>
      <xdr:colOff>165100</xdr:colOff>
      <xdr:row>75</xdr:row>
      <xdr:rowOff>103937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120464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63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8966</xdr:rowOff>
    </xdr:from>
    <xdr:to>
      <xdr:col>98</xdr:col>
      <xdr:colOff>38100</xdr:colOff>
      <xdr:row>75</xdr:row>
      <xdr:rowOff>110566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8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127093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134316</xdr:rowOff>
    </xdr:from>
    <xdr:to>
      <xdr:col>116</xdr:col>
      <xdr:colOff>114300</xdr:colOff>
      <xdr:row>77</xdr:row>
      <xdr:rowOff>64466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16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112743</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31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135763</xdr:rowOff>
    </xdr:from>
    <xdr:to>
      <xdr:col>112</xdr:col>
      <xdr:colOff>38100</xdr:colOff>
      <xdr:row>76</xdr:row>
      <xdr:rowOff>65912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9945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57039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08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41504</xdr:rowOff>
    </xdr:from>
    <xdr:to>
      <xdr:col>107</xdr:col>
      <xdr:colOff>101600</xdr:colOff>
      <xdr:row>75</xdr:row>
      <xdr:rowOff>143104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90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134230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99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67945</xdr:rowOff>
    </xdr:from>
    <xdr:to>
      <xdr:col>102</xdr:col>
      <xdr:colOff>165100</xdr:colOff>
      <xdr:row>76</xdr:row>
      <xdr:rowOff>169545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0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160672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19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95682</xdr:rowOff>
    </xdr:from>
    <xdr:to>
      <xdr:col>98</xdr:col>
      <xdr:colOff>38100</xdr:colOff>
      <xdr:row>76</xdr:row>
      <xdr:rowOff>25831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9544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16960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4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年度の普通建設事業費は、郷土歴史館等複合施設「ゆかしの杜（もり）」の整備費の増などにより、前年度比</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112.2</a:t>
          </a:r>
          <a:r>
            <a:rPr kumimoji="1" lang="ja-JP" altLang="en-US" sz="1300">
              <a:latin typeface="ＭＳ Ｐゴシック" panose="020B0600070205080204" pitchFamily="50" charset="-128"/>
              <a:ea typeface="ＭＳ Ｐゴシック" panose="020B0600070205080204" pitchFamily="50" charset="-128"/>
            </a:rPr>
            <a:t>％増加し、一人当たりの普通建設事業費は</a:t>
          </a:r>
          <a:r>
            <a:rPr kumimoji="1" lang="en-US" altLang="ja-JP" sz="1300">
              <a:latin typeface="ＭＳ Ｐゴシック" panose="020B0600070205080204" pitchFamily="50" charset="-128"/>
              <a:ea typeface="ＭＳ Ｐゴシック" panose="020B0600070205080204" pitchFamily="50" charset="-128"/>
            </a:rPr>
            <a:t>127,276</a:t>
          </a:r>
          <a:r>
            <a:rPr kumimoji="1" lang="ja-JP" altLang="en-US" sz="1300">
              <a:latin typeface="ＭＳ Ｐゴシック" panose="020B0600070205080204" pitchFamily="50" charset="-128"/>
              <a:ea typeface="ＭＳ Ｐゴシック" panose="020B0600070205080204" pitchFamily="50" charset="-128"/>
            </a:rPr>
            <a:t>円となり、類似団体と比較して一人当たりのコストが高い状況が続いています。区では、全国の人口が減少傾向にあるなか、全ての世代で人口が増加しており、人口増加やそれに伴う様々な行政需要に対応していること、また、施設需要に伴う用地取得費が全国平均よりも格段に高く、特別区と比較しても約３倍の経費を要することなどから、他自治体と比較して高い水準になっているといえます。</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年まで区の人口は増加が続くと見込んでおり、平成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港区公共施設マネジメント計画」を策定し、人口増加による様々な行政需要の増加に対応した柔軟な施設整備、公共施設等における安全・安心の強化及び財政負担の軽減・平準化に取り組むなど、将来世代に負担を掛けず充実した行政サービスを継続するための戦略的なファシリティマネジメントを実施していき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東京都港区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253,639
234,117
20.37
184,674,026
174,730,757
9,939,301
91,095,841
1,081,924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104594</xdr:rowOff>
    </xdr:from>
    <xdr:to>
      <xdr:col>24</xdr:col>
      <xdr:colOff>62865</xdr:colOff>
      <xdr:row>38</xdr:row>
      <xdr:rowOff>90061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48094"/>
          <a:ext cx="1270" cy="135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93888</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0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90061</xdr:rowOff>
    </xdr:from>
    <xdr:to>
      <xdr:col>24</xdr:col>
      <xdr:colOff>152400</xdr:colOff>
      <xdr:row>38</xdr:row>
      <xdr:rowOff>90061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05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51271</xdr:rowOff>
    </xdr:from>
    <xdr:ext cx="469744"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2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104594</xdr:rowOff>
    </xdr:from>
    <xdr:to>
      <xdr:col>24</xdr:col>
      <xdr:colOff>152400</xdr:colOff>
      <xdr:row>30</xdr:row>
      <xdr:rowOff>104594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4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135455</xdr:rowOff>
    </xdr:from>
    <xdr:to>
      <xdr:col>24</xdr:col>
      <xdr:colOff>63500</xdr:colOff>
      <xdr:row>36</xdr:row>
      <xdr:rowOff>136924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307655"/>
          <a:ext cx="8382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59816</xdr:rowOff>
    </xdr:from>
    <xdr:ext cx="469744"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03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81389</xdr:rowOff>
    </xdr:from>
    <xdr:to>
      <xdr:col>24</xdr:col>
      <xdr:colOff>114300</xdr:colOff>
      <xdr:row>38</xdr:row>
      <xdr:rowOff>11539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98878</xdr:rowOff>
    </xdr:from>
    <xdr:to>
      <xdr:col>19</xdr:col>
      <xdr:colOff>177800</xdr:colOff>
      <xdr:row>36</xdr:row>
      <xdr:rowOff>136924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271078"/>
          <a:ext cx="8890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70285</xdr:rowOff>
    </xdr:from>
    <xdr:to>
      <xdr:col>20</xdr:col>
      <xdr:colOff>38100</xdr:colOff>
      <xdr:row>38</xdr:row>
      <xdr:rowOff>436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163013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62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98878</xdr:rowOff>
    </xdr:from>
    <xdr:to>
      <xdr:col>15</xdr:col>
      <xdr:colOff>50800</xdr:colOff>
      <xdr:row>36</xdr:row>
      <xdr:rowOff>118799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271078"/>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48405</xdr:rowOff>
    </xdr:from>
    <xdr:to>
      <xdr:col>15</xdr:col>
      <xdr:colOff>101600</xdr:colOff>
      <xdr:row>37</xdr:row>
      <xdr:rowOff>150005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141132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73428" y="64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115534</xdr:rowOff>
    </xdr:from>
    <xdr:to>
      <xdr:col>10</xdr:col>
      <xdr:colOff>114300</xdr:colOff>
      <xdr:row>36</xdr:row>
      <xdr:rowOff>118799</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28773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61468</xdr:rowOff>
    </xdr:from>
    <xdr:to>
      <xdr:col>10</xdr:col>
      <xdr:colOff>165100</xdr:colOff>
      <xdr:row>37</xdr:row>
      <xdr:rowOff>163068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154195</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8" y="64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58529</xdr:rowOff>
    </xdr:from>
    <xdr:to>
      <xdr:col>6</xdr:col>
      <xdr:colOff>38100</xdr:colOff>
      <xdr:row>37</xdr:row>
      <xdr:rowOff>160129</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151256</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49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84655</xdr:rowOff>
    </xdr:from>
    <xdr:to>
      <xdr:col>24</xdr:col>
      <xdr:colOff>114300</xdr:colOff>
      <xdr:row>37</xdr:row>
      <xdr:rowOff>14805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25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107532</xdr:rowOff>
    </xdr:from>
    <xdr:ext cx="469744"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10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86124</xdr:rowOff>
    </xdr:from>
    <xdr:to>
      <xdr:col>20</xdr:col>
      <xdr:colOff>38100</xdr:colOff>
      <xdr:row>37</xdr:row>
      <xdr:rowOff>16274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25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32801</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62428" y="603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48078</xdr:rowOff>
    </xdr:from>
    <xdr:to>
      <xdr:col>15</xdr:col>
      <xdr:colOff>101600</xdr:colOff>
      <xdr:row>36</xdr:row>
      <xdr:rowOff>149678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22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166205</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73428" y="599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67999</xdr:rowOff>
    </xdr:from>
    <xdr:to>
      <xdr:col>10</xdr:col>
      <xdr:colOff>165100</xdr:colOff>
      <xdr:row>36</xdr:row>
      <xdr:rowOff>169599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24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14676</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84428" y="601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64734</xdr:rowOff>
    </xdr:from>
    <xdr:to>
      <xdr:col>6</xdr:col>
      <xdr:colOff>38100</xdr:colOff>
      <xdr:row>36</xdr:row>
      <xdr:rowOff>166334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23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11411</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95428" y="601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118168</xdr:rowOff>
    </xdr:from>
    <xdr:to>
      <xdr:col>24</xdr:col>
      <xdr:colOff>62865</xdr:colOff>
      <xdr:row>59</xdr:row>
      <xdr:rowOff>129685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90668"/>
          <a:ext cx="1270" cy="155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133512</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129685</xdr:rowOff>
    </xdr:from>
    <xdr:to>
      <xdr:col>24</xdr:col>
      <xdr:colOff>152400</xdr:colOff>
      <xdr:row>59</xdr:row>
      <xdr:rowOff>129685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245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64845</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6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118168</xdr:rowOff>
    </xdr:from>
    <xdr:to>
      <xdr:col>24</xdr:col>
      <xdr:colOff>152400</xdr:colOff>
      <xdr:row>50</xdr:row>
      <xdr:rowOff>118168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9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98237</xdr:rowOff>
    </xdr:from>
    <xdr:to>
      <xdr:col>24</xdr:col>
      <xdr:colOff>63500</xdr:colOff>
      <xdr:row>57</xdr:row>
      <xdr:rowOff>39377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9527987"/>
          <a:ext cx="838200" cy="28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28454</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972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50027</xdr:rowOff>
    </xdr:from>
    <xdr:to>
      <xdr:col>24</xdr:col>
      <xdr:colOff>114300</xdr:colOff>
      <xdr:row>58</xdr:row>
      <xdr:rowOff>151627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98237</xdr:rowOff>
    </xdr:from>
    <xdr:to>
      <xdr:col>19</xdr:col>
      <xdr:colOff>177800</xdr:colOff>
      <xdr:row>57</xdr:row>
      <xdr:rowOff>69617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527987"/>
          <a:ext cx="889000" cy="31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24467</xdr:rowOff>
    </xdr:from>
    <xdr:to>
      <xdr:col>20</xdr:col>
      <xdr:colOff>38100</xdr:colOff>
      <xdr:row>58</xdr:row>
      <xdr:rowOff>126067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117194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0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37461</xdr:rowOff>
    </xdr:from>
    <xdr:to>
      <xdr:col>15</xdr:col>
      <xdr:colOff>50800</xdr:colOff>
      <xdr:row>57</xdr:row>
      <xdr:rowOff>69617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638661"/>
          <a:ext cx="889000" cy="20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171152</xdr:rowOff>
    </xdr:from>
    <xdr:to>
      <xdr:col>15</xdr:col>
      <xdr:colOff>101600</xdr:colOff>
      <xdr:row>58</xdr:row>
      <xdr:rowOff>101302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92429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37461</xdr:rowOff>
    </xdr:from>
    <xdr:to>
      <xdr:col>10</xdr:col>
      <xdr:colOff>114300</xdr:colOff>
      <xdr:row>57</xdr:row>
      <xdr:rowOff>51297</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638661"/>
          <a:ext cx="889000" cy="18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19177</xdr:rowOff>
    </xdr:from>
    <xdr:to>
      <xdr:col>10</xdr:col>
      <xdr:colOff>165100</xdr:colOff>
      <xdr:row>58</xdr:row>
      <xdr:rowOff>120777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111904</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57593</xdr:rowOff>
    </xdr:from>
    <xdr:to>
      <xdr:col>6</xdr:col>
      <xdr:colOff>38100</xdr:colOff>
      <xdr:row>58</xdr:row>
      <xdr:rowOff>159193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0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150320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9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160027</xdr:rowOff>
    </xdr:from>
    <xdr:to>
      <xdr:col>24</xdr:col>
      <xdr:colOff>114300</xdr:colOff>
      <xdr:row>57</xdr:row>
      <xdr:rowOff>90177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76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11454</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61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47437</xdr:rowOff>
    </xdr:from>
    <xdr:to>
      <xdr:col>20</xdr:col>
      <xdr:colOff>38100</xdr:colOff>
      <xdr:row>55</xdr:row>
      <xdr:rowOff>149037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47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165564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925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18817</xdr:rowOff>
    </xdr:from>
    <xdr:to>
      <xdr:col>15</xdr:col>
      <xdr:colOff>101600</xdr:colOff>
      <xdr:row>57</xdr:row>
      <xdr:rowOff>120417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79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136944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956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158111</xdr:rowOff>
    </xdr:from>
    <xdr:to>
      <xdr:col>10</xdr:col>
      <xdr:colOff>165100</xdr:colOff>
      <xdr:row>56</xdr:row>
      <xdr:rowOff>88261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58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104788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3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497</xdr:rowOff>
    </xdr:from>
    <xdr:to>
      <xdr:col>6</xdr:col>
      <xdr:colOff>38100</xdr:colOff>
      <xdr:row>57</xdr:row>
      <xdr:rowOff>102097</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77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118624</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54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53797</xdr:rowOff>
    </xdr:from>
    <xdr:to>
      <xdr:col>24</xdr:col>
      <xdr:colOff>62865</xdr:colOff>
      <xdr:row>78</xdr:row>
      <xdr:rowOff>58750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55297"/>
          <a:ext cx="1270" cy="1376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62577</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58750</xdr:rowOff>
    </xdr:from>
    <xdr:to>
      <xdr:col>24</xdr:col>
      <xdr:colOff>152400</xdr:colOff>
      <xdr:row>78</xdr:row>
      <xdr:rowOff>58750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474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3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53797</xdr:rowOff>
    </xdr:from>
    <xdr:to>
      <xdr:col>24</xdr:col>
      <xdr:colOff>152400</xdr:colOff>
      <xdr:row>70</xdr:row>
      <xdr:rowOff>53797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5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13132</xdr:rowOff>
    </xdr:from>
    <xdr:to>
      <xdr:col>24</xdr:col>
      <xdr:colOff>63500</xdr:colOff>
      <xdr:row>75</xdr:row>
      <xdr:rowOff>15545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357532"/>
          <a:ext cx="838200" cy="5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164774</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5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14897</xdr:rowOff>
    </xdr:from>
    <xdr:to>
      <xdr:col>24</xdr:col>
      <xdr:colOff>114300</xdr:colOff>
      <xdr:row>75</xdr:row>
      <xdr:rowOff>116497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87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140805</xdr:rowOff>
    </xdr:from>
    <xdr:to>
      <xdr:col>19</xdr:col>
      <xdr:colOff>177800</xdr:colOff>
      <xdr:row>75</xdr:row>
      <xdr:rowOff>15545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2485205"/>
          <a:ext cx="889000" cy="38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51219</xdr:rowOff>
    </xdr:from>
    <xdr:to>
      <xdr:col>20</xdr:col>
      <xdr:colOff>38100</xdr:colOff>
      <xdr:row>75</xdr:row>
      <xdr:rowOff>152819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90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143946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00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140805</xdr:rowOff>
    </xdr:from>
    <xdr:to>
      <xdr:col>15</xdr:col>
      <xdr:colOff>50800</xdr:colOff>
      <xdr:row>73</xdr:row>
      <xdr:rowOff>116637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485205"/>
          <a:ext cx="889000" cy="14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140881</xdr:rowOff>
    </xdr:from>
    <xdr:to>
      <xdr:col>15</xdr:col>
      <xdr:colOff>101600</xdr:colOff>
      <xdr:row>76</xdr:row>
      <xdr:rowOff>71031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9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62158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09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116637</xdr:rowOff>
    </xdr:from>
    <xdr:to>
      <xdr:col>10</xdr:col>
      <xdr:colOff>114300</xdr:colOff>
      <xdr:row>76</xdr:row>
      <xdr:rowOff>117323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632487"/>
          <a:ext cx="889000" cy="5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4178</xdr:rowOff>
    </xdr:from>
    <xdr:to>
      <xdr:col>10</xdr:col>
      <xdr:colOff>165100</xdr:colOff>
      <xdr:row>76</xdr:row>
      <xdr:rowOff>105778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3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96905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12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137719</xdr:rowOff>
    </xdr:from>
    <xdr:to>
      <xdr:col>6</xdr:col>
      <xdr:colOff>38100</xdr:colOff>
      <xdr:row>77</xdr:row>
      <xdr:rowOff>67869</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58996</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26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133782</xdr:rowOff>
    </xdr:from>
    <xdr:to>
      <xdr:col>24</xdr:col>
      <xdr:colOff>114300</xdr:colOff>
      <xdr:row>72</xdr:row>
      <xdr:rowOff>63932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30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156659</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15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136195</xdr:rowOff>
    </xdr:from>
    <xdr:to>
      <xdr:col>20</xdr:col>
      <xdr:colOff>38100</xdr:colOff>
      <xdr:row>75</xdr:row>
      <xdr:rowOff>66345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8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82872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59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90005</xdr:rowOff>
    </xdr:from>
    <xdr:to>
      <xdr:col>15</xdr:col>
      <xdr:colOff>101600</xdr:colOff>
      <xdr:row>73</xdr:row>
      <xdr:rowOff>20155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4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36682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20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65837</xdr:rowOff>
    </xdr:from>
    <xdr:to>
      <xdr:col>10</xdr:col>
      <xdr:colOff>165100</xdr:colOff>
      <xdr:row>73</xdr:row>
      <xdr:rowOff>167437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58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12514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35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66523</xdr:rowOff>
    </xdr:from>
    <xdr:to>
      <xdr:col>6</xdr:col>
      <xdr:colOff>38100</xdr:colOff>
      <xdr:row>76</xdr:row>
      <xdr:rowOff>168123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09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13199</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87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117069</xdr:rowOff>
    </xdr:from>
    <xdr:to>
      <xdr:col>24</xdr:col>
      <xdr:colOff>62865</xdr:colOff>
      <xdr:row>98</xdr:row>
      <xdr:rowOff>90413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719019"/>
          <a:ext cx="1270" cy="117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94240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90413</xdr:rowOff>
    </xdr:from>
    <xdr:to>
      <xdr:col>24</xdr:col>
      <xdr:colOff>152400</xdr:colOff>
      <xdr:row>98</xdr:row>
      <xdr:rowOff>90413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9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63746</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9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117069</xdr:rowOff>
    </xdr:from>
    <xdr:to>
      <xdr:col>24</xdr:col>
      <xdr:colOff>152400</xdr:colOff>
      <xdr:row>91</xdr:row>
      <xdr:rowOff>117069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7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126006</xdr:rowOff>
    </xdr:from>
    <xdr:to>
      <xdr:col>24</xdr:col>
      <xdr:colOff>63500</xdr:colOff>
      <xdr:row>95</xdr:row>
      <xdr:rowOff>167590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13756"/>
          <a:ext cx="838200" cy="4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73386</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04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94959</xdr:rowOff>
    </xdr:from>
    <xdr:to>
      <xdr:col>24</xdr:col>
      <xdr:colOff>114300</xdr:colOff>
      <xdr:row>98</xdr:row>
      <xdr:rowOff>25109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167590</xdr:rowOff>
    </xdr:from>
    <xdr:to>
      <xdr:col>19</xdr:col>
      <xdr:colOff>177800</xdr:colOff>
      <xdr:row>96</xdr:row>
      <xdr:rowOff>17080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55340"/>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72579</xdr:rowOff>
    </xdr:from>
    <xdr:to>
      <xdr:col>20</xdr:col>
      <xdr:colOff>38100</xdr:colOff>
      <xdr:row>98</xdr:row>
      <xdr:rowOff>2729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165306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9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16461</xdr:rowOff>
    </xdr:from>
    <xdr:to>
      <xdr:col>15</xdr:col>
      <xdr:colOff>50800</xdr:colOff>
      <xdr:row>96</xdr:row>
      <xdr:rowOff>17080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304211"/>
          <a:ext cx="889000" cy="17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80442</xdr:rowOff>
    </xdr:from>
    <xdr:to>
      <xdr:col>15</xdr:col>
      <xdr:colOff>101600</xdr:colOff>
      <xdr:row>98</xdr:row>
      <xdr:rowOff>10592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1719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16461</xdr:rowOff>
    </xdr:from>
    <xdr:to>
      <xdr:col>10</xdr:col>
      <xdr:colOff>114300</xdr:colOff>
      <xdr:row>95</xdr:row>
      <xdr:rowOff>41196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304211"/>
          <a:ext cx="889000" cy="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58245</xdr:rowOff>
    </xdr:from>
    <xdr:to>
      <xdr:col>10</xdr:col>
      <xdr:colOff>165100</xdr:colOff>
      <xdr:row>97</xdr:row>
      <xdr:rowOff>159845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150972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78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77950</xdr:rowOff>
    </xdr:from>
    <xdr:to>
      <xdr:col>6</xdr:col>
      <xdr:colOff>38100</xdr:colOff>
      <xdr:row>98</xdr:row>
      <xdr:rowOff>8100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170677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75206</xdr:rowOff>
    </xdr:from>
    <xdr:to>
      <xdr:col>24</xdr:col>
      <xdr:colOff>114300</xdr:colOff>
      <xdr:row>96</xdr:row>
      <xdr:rowOff>5356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6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98083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1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116790</xdr:rowOff>
    </xdr:from>
    <xdr:to>
      <xdr:col>20</xdr:col>
      <xdr:colOff>38100</xdr:colOff>
      <xdr:row>96</xdr:row>
      <xdr:rowOff>46940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63467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1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137730</xdr:rowOff>
    </xdr:from>
    <xdr:to>
      <xdr:col>15</xdr:col>
      <xdr:colOff>101600</xdr:colOff>
      <xdr:row>96</xdr:row>
      <xdr:rowOff>67880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4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84407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20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137111</xdr:rowOff>
    </xdr:from>
    <xdr:to>
      <xdr:col>10</xdr:col>
      <xdr:colOff>165100</xdr:colOff>
      <xdr:row>95</xdr:row>
      <xdr:rowOff>67261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25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83788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02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161846</xdr:rowOff>
    </xdr:from>
    <xdr:to>
      <xdr:col>6</xdr:col>
      <xdr:colOff>38100</xdr:colOff>
      <xdr:row>95</xdr:row>
      <xdr:rowOff>91996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27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108523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05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66091</xdr:rowOff>
    </xdr:from>
    <xdr:to>
      <xdr:col>54</xdr:col>
      <xdr:colOff>189865</xdr:colOff>
      <xdr:row>38</xdr:row>
      <xdr:rowOff>78892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09591"/>
          <a:ext cx="1270" cy="138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82719</xdr:rowOff>
    </xdr:from>
    <xdr:ext cx="378565"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59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78892</xdr:rowOff>
    </xdr:from>
    <xdr:to>
      <xdr:col>55</xdr:col>
      <xdr:colOff>88900</xdr:colOff>
      <xdr:row>38</xdr:row>
      <xdr:rowOff>78892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5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12768</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66091</xdr:rowOff>
    </xdr:from>
    <xdr:to>
      <xdr:col>55</xdr:col>
      <xdr:colOff>88900</xdr:colOff>
      <xdr:row>30</xdr:row>
      <xdr:rowOff>66091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0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132842</xdr:rowOff>
    </xdr:from>
    <xdr:to>
      <xdr:col>55</xdr:col>
      <xdr:colOff>0</xdr:colOff>
      <xdr:row>36</xdr:row>
      <xdr:rowOff>7569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133592"/>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66870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39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88443</xdr:rowOff>
    </xdr:from>
    <xdr:to>
      <xdr:col>55</xdr:col>
      <xdr:colOff>50800</xdr:colOff>
      <xdr:row>37</xdr:row>
      <xdr:rowOff>18593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132842</xdr:rowOff>
    </xdr:from>
    <xdr:to>
      <xdr:col>50</xdr:col>
      <xdr:colOff>114300</xdr:colOff>
      <xdr:row>35</xdr:row>
      <xdr:rowOff>165760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133592"/>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60554</xdr:rowOff>
    </xdr:from>
    <xdr:to>
      <xdr:col>50</xdr:col>
      <xdr:colOff>165100</xdr:colOff>
      <xdr:row>36</xdr:row>
      <xdr:rowOff>162154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153281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74320</xdr:rowOff>
    </xdr:from>
    <xdr:to>
      <xdr:col>45</xdr:col>
      <xdr:colOff>177800</xdr:colOff>
      <xdr:row>35</xdr:row>
      <xdr:rowOff>165760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07507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92558</xdr:rowOff>
    </xdr:from>
    <xdr:to>
      <xdr:col>46</xdr:col>
      <xdr:colOff>38100</xdr:colOff>
      <xdr:row>37</xdr:row>
      <xdr:rowOff>22708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13835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74320</xdr:rowOff>
    </xdr:from>
    <xdr:to>
      <xdr:col>41</xdr:col>
      <xdr:colOff>50800</xdr:colOff>
      <xdr:row>35</xdr:row>
      <xdr:rowOff>82550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0750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61011</xdr:rowOff>
    </xdr:from>
    <xdr:to>
      <xdr:col>41</xdr:col>
      <xdr:colOff>101600</xdr:colOff>
      <xdr:row>36</xdr:row>
      <xdr:rowOff>162611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153738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26721</xdr:rowOff>
    </xdr:from>
    <xdr:to>
      <xdr:col>36</xdr:col>
      <xdr:colOff>165100</xdr:colOff>
      <xdr:row>36</xdr:row>
      <xdr:rowOff>128321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19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119448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91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128219</xdr:rowOff>
    </xdr:from>
    <xdr:to>
      <xdr:col>55</xdr:col>
      <xdr:colOff>50800</xdr:colOff>
      <xdr:row>36</xdr:row>
      <xdr:rowOff>58369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12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151096</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98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82042</xdr:rowOff>
    </xdr:from>
    <xdr:to>
      <xdr:col>50</xdr:col>
      <xdr:colOff>165100</xdr:colOff>
      <xdr:row>36</xdr:row>
      <xdr:rowOff>12192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0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28719</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85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114960</xdr:rowOff>
    </xdr:from>
    <xdr:to>
      <xdr:col>46</xdr:col>
      <xdr:colOff>38100</xdr:colOff>
      <xdr:row>36</xdr:row>
      <xdr:rowOff>45110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1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61637</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8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23520</xdr:rowOff>
    </xdr:from>
    <xdr:to>
      <xdr:col>41</xdr:col>
      <xdr:colOff>101600</xdr:colOff>
      <xdr:row>35</xdr:row>
      <xdr:rowOff>125120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0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141647</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7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31750</xdr:rowOff>
    </xdr:from>
    <xdr:to>
      <xdr:col>36</xdr:col>
      <xdr:colOff>165100</xdr:colOff>
      <xdr:row>35</xdr:row>
      <xdr:rowOff>133350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149877</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52</xdr:row>
      <xdr:rowOff>111777</xdr:rowOff>
    </xdr:from>
    <xdr:ext cx="37702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226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49</xdr:row>
      <xdr:rowOff>168927</xdr:rowOff>
    </xdr:from>
    <xdr:ext cx="377026"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226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47</xdr:row>
      <xdr:rowOff>54627</xdr:rowOff>
    </xdr:from>
    <xdr:ext cx="377026"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135128</xdr:rowOff>
    </xdr:from>
    <xdr:to>
      <xdr:col>54</xdr:col>
      <xdr:colOff>189865</xdr:colOff>
      <xdr:row>58</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07628"/>
          <a:ext cx="127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81805</xdr:rowOff>
    </xdr:from>
    <xdr:ext cx="378565"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82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135128</xdr:rowOff>
    </xdr:from>
    <xdr:to>
      <xdr:col>55</xdr:col>
      <xdr:colOff>88900</xdr:colOff>
      <xdr:row>50</xdr:row>
      <xdr:rowOff>135128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0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114063</xdr:rowOff>
    </xdr:from>
    <xdr:ext cx="378565"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438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91186</xdr:rowOff>
    </xdr:from>
    <xdr:to>
      <xdr:col>55</xdr:col>
      <xdr:colOff>50800</xdr:colOff>
      <xdr:row>57</xdr:row>
      <xdr:rowOff>21336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69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155194</xdr:rowOff>
    </xdr:from>
    <xdr:to>
      <xdr:col>50</xdr:col>
      <xdr:colOff>165100</xdr:colOff>
      <xdr:row>57</xdr:row>
      <xdr:rowOff>85344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5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101871</xdr:rowOff>
    </xdr:from>
    <xdr:ext cx="378565"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50017" y="9531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162052</xdr:rowOff>
    </xdr:from>
    <xdr:to>
      <xdr:col>46</xdr:col>
      <xdr:colOff>38100</xdr:colOff>
      <xdr:row>57</xdr:row>
      <xdr:rowOff>92202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6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55</xdr:row>
      <xdr:rowOff>108729</xdr:rowOff>
    </xdr:from>
    <xdr:ext cx="378565"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61017" y="9538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148336</xdr:rowOff>
    </xdr:from>
    <xdr:to>
      <xdr:col>41</xdr:col>
      <xdr:colOff>101600</xdr:colOff>
      <xdr:row>57</xdr:row>
      <xdr:rowOff>78486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4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55</xdr:row>
      <xdr:rowOff>95013</xdr:rowOff>
    </xdr:from>
    <xdr:ext cx="378565"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2017" y="9524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13462</xdr:rowOff>
    </xdr:from>
    <xdr:to>
      <xdr:col>36</xdr:col>
      <xdr:colOff>165100</xdr:colOff>
      <xdr:row>57</xdr:row>
      <xdr:rowOff>115062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55</xdr:row>
      <xdr:rowOff>131589</xdr:rowOff>
    </xdr:from>
    <xdr:ext cx="378565"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3017" y="9561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147793</xdr:rowOff>
    </xdr:from>
    <xdr:to>
      <xdr:col>54</xdr:col>
      <xdr:colOff>189865</xdr:colOff>
      <xdr:row>78</xdr:row>
      <xdr:rowOff>63531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20743"/>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67358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4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63531</xdr:rowOff>
    </xdr:from>
    <xdr:to>
      <xdr:col>55</xdr:col>
      <xdr:colOff>88900</xdr:colOff>
      <xdr:row>78</xdr:row>
      <xdr:rowOff>63531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3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94470</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9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147793</xdr:rowOff>
    </xdr:from>
    <xdr:to>
      <xdr:col>55</xdr:col>
      <xdr:colOff>88900</xdr:colOff>
      <xdr:row>71</xdr:row>
      <xdr:rowOff>147793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20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125802</xdr:rowOff>
    </xdr:from>
    <xdr:to>
      <xdr:col>55</xdr:col>
      <xdr:colOff>0</xdr:colOff>
      <xdr:row>76</xdr:row>
      <xdr:rowOff>139334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156002"/>
          <a:ext cx="838200" cy="1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37975</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39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59548</xdr:rowOff>
    </xdr:from>
    <xdr:to>
      <xdr:col>55</xdr:col>
      <xdr:colOff>50800</xdr:colOff>
      <xdr:row>77</xdr:row>
      <xdr:rowOff>161148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81910</xdr:rowOff>
    </xdr:from>
    <xdr:to>
      <xdr:col>50</xdr:col>
      <xdr:colOff>114300</xdr:colOff>
      <xdr:row>76</xdr:row>
      <xdr:rowOff>125802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112110"/>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55479</xdr:rowOff>
    </xdr:from>
    <xdr:to>
      <xdr:col>50</xdr:col>
      <xdr:colOff>165100</xdr:colOff>
      <xdr:row>77</xdr:row>
      <xdr:rowOff>157079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148206</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04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170058</xdr:rowOff>
    </xdr:from>
    <xdr:to>
      <xdr:col>45</xdr:col>
      <xdr:colOff>177800</xdr:colOff>
      <xdr:row>76</xdr:row>
      <xdr:rowOff>81910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028808"/>
          <a:ext cx="889000" cy="8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36230</xdr:rowOff>
    </xdr:from>
    <xdr:to>
      <xdr:col>46</xdr:col>
      <xdr:colOff>38100</xdr:colOff>
      <xdr:row>77</xdr:row>
      <xdr:rowOff>137830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128957</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153050</xdr:rowOff>
    </xdr:from>
    <xdr:to>
      <xdr:col>41</xdr:col>
      <xdr:colOff>50800</xdr:colOff>
      <xdr:row>75</xdr:row>
      <xdr:rowOff>170058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011800"/>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49764</xdr:rowOff>
    </xdr:from>
    <xdr:to>
      <xdr:col>41</xdr:col>
      <xdr:colOff>101600</xdr:colOff>
      <xdr:row>77</xdr:row>
      <xdr:rowOff>151364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142491</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42357</xdr:rowOff>
    </xdr:from>
    <xdr:to>
      <xdr:col>36</xdr:col>
      <xdr:colOff>165100</xdr:colOff>
      <xdr:row>77</xdr:row>
      <xdr:rowOff>143957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135084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33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88534</xdr:rowOff>
    </xdr:from>
    <xdr:to>
      <xdr:col>55</xdr:col>
      <xdr:colOff>50800</xdr:colOff>
      <xdr:row>77</xdr:row>
      <xdr:rowOff>18684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111411</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97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75002</xdr:rowOff>
    </xdr:from>
    <xdr:to>
      <xdr:col>50</xdr:col>
      <xdr:colOff>165100</xdr:colOff>
      <xdr:row>77</xdr:row>
      <xdr:rowOff>5152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10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21678</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288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31110</xdr:rowOff>
    </xdr:from>
    <xdr:to>
      <xdr:col>46</xdr:col>
      <xdr:colOff>38100</xdr:colOff>
      <xdr:row>76</xdr:row>
      <xdr:rowOff>132710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0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149237</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283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119258</xdr:rowOff>
    </xdr:from>
    <xdr:to>
      <xdr:col>41</xdr:col>
      <xdr:colOff>101600</xdr:colOff>
      <xdr:row>76</xdr:row>
      <xdr:rowOff>49408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29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65935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75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102250</xdr:rowOff>
    </xdr:from>
    <xdr:to>
      <xdr:col>36</xdr:col>
      <xdr:colOff>165100</xdr:colOff>
      <xdr:row>76</xdr:row>
      <xdr:rowOff>32401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29610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48927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73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94100</xdr:rowOff>
    </xdr:from>
    <xdr:to>
      <xdr:col>54</xdr:col>
      <xdr:colOff>189865</xdr:colOff>
      <xdr:row>98</xdr:row>
      <xdr:rowOff>97856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24600"/>
          <a:ext cx="1270" cy="137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101683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0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97856</xdr:rowOff>
    </xdr:from>
    <xdr:to>
      <xdr:col>55</xdr:col>
      <xdr:colOff>88900</xdr:colOff>
      <xdr:row>98</xdr:row>
      <xdr:rowOff>97856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9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40777</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9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94100</xdr:rowOff>
    </xdr:from>
    <xdr:to>
      <xdr:col>55</xdr:col>
      <xdr:colOff>88900</xdr:colOff>
      <xdr:row>90</xdr:row>
      <xdr:rowOff>94100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2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62694</xdr:rowOff>
    </xdr:from>
    <xdr:to>
      <xdr:col>55</xdr:col>
      <xdr:colOff>0</xdr:colOff>
      <xdr:row>96</xdr:row>
      <xdr:rowOff>90562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521894"/>
          <a:ext cx="838200" cy="2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164144</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623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14267</xdr:rowOff>
    </xdr:from>
    <xdr:to>
      <xdr:col>55</xdr:col>
      <xdr:colOff>50800</xdr:colOff>
      <xdr:row>97</xdr:row>
      <xdr:rowOff>115867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62694</xdr:rowOff>
    </xdr:from>
    <xdr:to>
      <xdr:col>50</xdr:col>
      <xdr:colOff>114300</xdr:colOff>
      <xdr:row>96</xdr:row>
      <xdr:rowOff>121979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521894"/>
          <a:ext cx="889000" cy="5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131431</xdr:rowOff>
    </xdr:from>
    <xdr:to>
      <xdr:col>50</xdr:col>
      <xdr:colOff>165100</xdr:colOff>
      <xdr:row>97</xdr:row>
      <xdr:rowOff>61581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52708</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68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91607</xdr:rowOff>
    </xdr:from>
    <xdr:to>
      <xdr:col>45</xdr:col>
      <xdr:colOff>177800</xdr:colOff>
      <xdr:row>96</xdr:row>
      <xdr:rowOff>121979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550807"/>
          <a:ext cx="88900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170259</xdr:rowOff>
    </xdr:from>
    <xdr:to>
      <xdr:col>46</xdr:col>
      <xdr:colOff>38100</xdr:colOff>
      <xdr:row>97</xdr:row>
      <xdr:rowOff>100409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91536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72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91607</xdr:rowOff>
    </xdr:from>
    <xdr:to>
      <xdr:col>41</xdr:col>
      <xdr:colOff>50800</xdr:colOff>
      <xdr:row>97</xdr:row>
      <xdr:rowOff>71861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550807"/>
          <a:ext cx="889000" cy="15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1009</xdr:rowOff>
    </xdr:from>
    <xdr:to>
      <xdr:col>41</xdr:col>
      <xdr:colOff>101600</xdr:colOff>
      <xdr:row>97</xdr:row>
      <xdr:rowOff>102609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3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93736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72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44095</xdr:rowOff>
    </xdr:from>
    <xdr:to>
      <xdr:col>36</xdr:col>
      <xdr:colOff>165100</xdr:colOff>
      <xdr:row>97</xdr:row>
      <xdr:rowOff>145695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136822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7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39762</xdr:rowOff>
    </xdr:from>
    <xdr:to>
      <xdr:col>55</xdr:col>
      <xdr:colOff>50800</xdr:colOff>
      <xdr:row>96</xdr:row>
      <xdr:rowOff>141362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49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62639</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35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11894</xdr:rowOff>
    </xdr:from>
    <xdr:to>
      <xdr:col>50</xdr:col>
      <xdr:colOff>165100</xdr:colOff>
      <xdr:row>96</xdr:row>
      <xdr:rowOff>113494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4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130021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2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71179</xdr:rowOff>
    </xdr:from>
    <xdr:to>
      <xdr:col>46</xdr:col>
      <xdr:colOff>38100</xdr:colOff>
      <xdr:row>97</xdr:row>
      <xdr:rowOff>1329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53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17856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30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40807</xdr:rowOff>
    </xdr:from>
    <xdr:to>
      <xdr:col>41</xdr:col>
      <xdr:colOff>101600</xdr:colOff>
      <xdr:row>96</xdr:row>
      <xdr:rowOff>142407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50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158934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2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21061</xdr:rowOff>
    </xdr:from>
    <xdr:to>
      <xdr:col>36</xdr:col>
      <xdr:colOff>165100</xdr:colOff>
      <xdr:row>97</xdr:row>
      <xdr:rowOff>122661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65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139188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42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113015</xdr:rowOff>
    </xdr:from>
    <xdr:to>
      <xdr:col>85</xdr:col>
      <xdr:colOff>126364</xdr:colOff>
      <xdr:row>39</xdr:row>
      <xdr:rowOff>37157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427965"/>
          <a:ext cx="1269" cy="1295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77756</xdr:rowOff>
    </xdr:from>
    <xdr:ext cx="378565"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4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37157</xdr:rowOff>
    </xdr:from>
    <xdr:to>
      <xdr:col>86</xdr:col>
      <xdr:colOff>25400</xdr:colOff>
      <xdr:row>39</xdr:row>
      <xdr:rowOff>37157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2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59692</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2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113015</xdr:rowOff>
    </xdr:from>
    <xdr:to>
      <xdr:col>86</xdr:col>
      <xdr:colOff>25400</xdr:colOff>
      <xdr:row>31</xdr:row>
      <xdr:rowOff>113015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42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113015</xdr:rowOff>
    </xdr:from>
    <xdr:to>
      <xdr:col>85</xdr:col>
      <xdr:colOff>127000</xdr:colOff>
      <xdr:row>37</xdr:row>
      <xdr:rowOff>115941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5427965"/>
          <a:ext cx="838200" cy="103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122207</xdr:rowOff>
    </xdr:from>
    <xdr:ext cx="469744"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637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143780</xdr:rowOff>
    </xdr:from>
    <xdr:to>
      <xdr:col>85</xdr:col>
      <xdr:colOff>177800</xdr:colOff>
      <xdr:row>39</xdr:row>
      <xdr:rowOff>73930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65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115941</xdr:rowOff>
    </xdr:from>
    <xdr:to>
      <xdr:col>81</xdr:col>
      <xdr:colOff>50800</xdr:colOff>
      <xdr:row>38</xdr:row>
      <xdr:rowOff>156441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459591"/>
          <a:ext cx="889000" cy="21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135222</xdr:rowOff>
    </xdr:from>
    <xdr:to>
      <xdr:col>81</xdr:col>
      <xdr:colOff>101600</xdr:colOff>
      <xdr:row>39</xdr:row>
      <xdr:rowOff>65372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65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56499</xdr:rowOff>
    </xdr:from>
    <xdr:ext cx="469744"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46428" y="674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128140</xdr:rowOff>
    </xdr:from>
    <xdr:to>
      <xdr:col>76</xdr:col>
      <xdr:colOff>114300</xdr:colOff>
      <xdr:row>38</xdr:row>
      <xdr:rowOff>156441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643240"/>
          <a:ext cx="8890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143558</xdr:rowOff>
    </xdr:from>
    <xdr:to>
      <xdr:col>76</xdr:col>
      <xdr:colOff>165100</xdr:colOff>
      <xdr:row>39</xdr:row>
      <xdr:rowOff>73708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6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64835</xdr:rowOff>
    </xdr:from>
    <xdr:ext cx="469744"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57428" y="67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128140</xdr:rowOff>
    </xdr:from>
    <xdr:to>
      <xdr:col>71</xdr:col>
      <xdr:colOff>177800</xdr:colOff>
      <xdr:row>38</xdr:row>
      <xdr:rowOff>141201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643240"/>
          <a:ext cx="889000" cy="1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138087</xdr:rowOff>
    </xdr:from>
    <xdr:to>
      <xdr:col>72</xdr:col>
      <xdr:colOff>38100</xdr:colOff>
      <xdr:row>39</xdr:row>
      <xdr:rowOff>68237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6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59364</xdr:rowOff>
    </xdr:from>
    <xdr:ext cx="469744"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68428" y="674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146324</xdr:rowOff>
    </xdr:from>
    <xdr:to>
      <xdr:col>67</xdr:col>
      <xdr:colOff>101600</xdr:colOff>
      <xdr:row>39</xdr:row>
      <xdr:rowOff>76474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6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67601</xdr:rowOff>
    </xdr:from>
    <xdr:ext cx="469744"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79428" y="675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62215</xdr:rowOff>
    </xdr:from>
    <xdr:to>
      <xdr:col>85</xdr:col>
      <xdr:colOff>177800</xdr:colOff>
      <xdr:row>31</xdr:row>
      <xdr:rowOff>163815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537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15242</xdr:rowOff>
    </xdr:from>
    <xdr:ext cx="599010"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33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65141</xdr:rowOff>
    </xdr:from>
    <xdr:to>
      <xdr:col>81</xdr:col>
      <xdr:colOff>101600</xdr:colOff>
      <xdr:row>37</xdr:row>
      <xdr:rowOff>166741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0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11818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18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105641</xdr:rowOff>
    </xdr:from>
    <xdr:to>
      <xdr:col>76</xdr:col>
      <xdr:colOff>165100</xdr:colOff>
      <xdr:row>39</xdr:row>
      <xdr:rowOff>35791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62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52318</xdr:rowOff>
    </xdr:from>
    <xdr:ext cx="469744"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57428" y="639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77340</xdr:rowOff>
    </xdr:from>
    <xdr:to>
      <xdr:col>72</xdr:col>
      <xdr:colOff>38100</xdr:colOff>
      <xdr:row>39</xdr:row>
      <xdr:rowOff>7490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59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24018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36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90401</xdr:rowOff>
    </xdr:from>
    <xdr:to>
      <xdr:col>67</xdr:col>
      <xdr:colOff>101600</xdr:colOff>
      <xdr:row>39</xdr:row>
      <xdr:rowOff>20551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60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37078</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79428" y="63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166305</xdr:rowOff>
    </xdr:from>
    <xdr:to>
      <xdr:col>85</xdr:col>
      <xdr:colOff>126364</xdr:colOff>
      <xdr:row>59</xdr:row>
      <xdr:rowOff>38267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567355"/>
          <a:ext cx="1269" cy="1586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42094</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1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38267</xdr:rowOff>
    </xdr:from>
    <xdr:to>
      <xdr:col>86</xdr:col>
      <xdr:colOff>25400</xdr:colOff>
      <xdr:row>59</xdr:row>
      <xdr:rowOff>38267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15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112982</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4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181,306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166305</xdr:rowOff>
    </xdr:from>
    <xdr:to>
      <xdr:col>86</xdr:col>
      <xdr:colOff>25400</xdr:colOff>
      <xdr:row>49</xdr:row>
      <xdr:rowOff>166305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5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40542</xdr:rowOff>
    </xdr:from>
    <xdr:to>
      <xdr:col>85</xdr:col>
      <xdr:colOff>127000</xdr:colOff>
      <xdr:row>56</xdr:row>
      <xdr:rowOff>147973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470292"/>
          <a:ext cx="838200" cy="27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113352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886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134925</xdr:rowOff>
    </xdr:from>
    <xdr:to>
      <xdr:col>85</xdr:col>
      <xdr:colOff>177800</xdr:colOff>
      <xdr:row>58</xdr:row>
      <xdr:rowOff>65075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72513</xdr:rowOff>
    </xdr:from>
    <xdr:to>
      <xdr:col>81</xdr:col>
      <xdr:colOff>50800</xdr:colOff>
      <xdr:row>56</xdr:row>
      <xdr:rowOff>147973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673713"/>
          <a:ext cx="889000" cy="7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139769</xdr:rowOff>
    </xdr:from>
    <xdr:to>
      <xdr:col>81</xdr:col>
      <xdr:colOff>101600</xdr:colOff>
      <xdr:row>58</xdr:row>
      <xdr:rowOff>69919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91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61046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1000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127508</xdr:rowOff>
    </xdr:from>
    <xdr:to>
      <xdr:col>76</xdr:col>
      <xdr:colOff>114300</xdr:colOff>
      <xdr:row>56</xdr:row>
      <xdr:rowOff>72513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8528558"/>
          <a:ext cx="889000" cy="114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166581</xdr:rowOff>
    </xdr:from>
    <xdr:to>
      <xdr:col>76</xdr:col>
      <xdr:colOff>165100</xdr:colOff>
      <xdr:row>58</xdr:row>
      <xdr:rowOff>96731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93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87858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1003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127508</xdr:rowOff>
    </xdr:from>
    <xdr:to>
      <xdr:col>71</xdr:col>
      <xdr:colOff>177800</xdr:colOff>
      <xdr:row>55</xdr:row>
      <xdr:rowOff>133027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8528558"/>
          <a:ext cx="889000" cy="103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166058</xdr:rowOff>
    </xdr:from>
    <xdr:to>
      <xdr:col>72</xdr:col>
      <xdr:colOff>38100</xdr:colOff>
      <xdr:row>58</xdr:row>
      <xdr:rowOff>96208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9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87335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1003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40546</xdr:rowOff>
    </xdr:from>
    <xdr:to>
      <xdr:col>67</xdr:col>
      <xdr:colOff>101600</xdr:colOff>
      <xdr:row>58</xdr:row>
      <xdr:rowOff>142146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98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133273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100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161192</xdr:rowOff>
    </xdr:from>
    <xdr:to>
      <xdr:col>85</xdr:col>
      <xdr:colOff>177800</xdr:colOff>
      <xdr:row>55</xdr:row>
      <xdr:rowOff>91342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4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12619</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27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97173</xdr:rowOff>
    </xdr:from>
    <xdr:to>
      <xdr:col>81</xdr:col>
      <xdr:colOff>101600</xdr:colOff>
      <xdr:row>57</xdr:row>
      <xdr:rowOff>27323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9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43850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47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21713</xdr:rowOff>
    </xdr:from>
    <xdr:to>
      <xdr:col>76</xdr:col>
      <xdr:colOff>165100</xdr:colOff>
      <xdr:row>56</xdr:row>
      <xdr:rowOff>123313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2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139840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39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49</xdr:row>
      <xdr:rowOff>76708</xdr:rowOff>
    </xdr:from>
    <xdr:to>
      <xdr:col>72</xdr:col>
      <xdr:colOff>38100</xdr:colOff>
      <xdr:row>50</xdr:row>
      <xdr:rowOff>6858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847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23385</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825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82227</xdr:rowOff>
    </xdr:from>
    <xdr:to>
      <xdr:col>67</xdr:col>
      <xdr:colOff>101600</xdr:colOff>
      <xdr:row>56</xdr:row>
      <xdr:rowOff>12377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51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28904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28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123371</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3496471"/>
          <a:ext cx="1269" cy="146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153506</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98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70048</xdr:rowOff>
    </xdr:from>
    <xdr:ext cx="24929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3271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123371</xdr:rowOff>
    </xdr:from>
    <xdr:to>
      <xdr:col>86</xdr:col>
      <xdr:colOff>25400</xdr:colOff>
      <xdr:row>78</xdr:row>
      <xdr:rowOff>123371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49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70956</xdr:rowOff>
    </xdr:from>
    <xdr:ext cx="249299"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44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48079</xdr:rowOff>
    </xdr:from>
    <xdr:to>
      <xdr:col>81</xdr:col>
      <xdr:colOff>101600</xdr:colOff>
      <xdr:row>77</xdr:row>
      <xdr:rowOff>149679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75</xdr:row>
      <xdr:rowOff>166206</xdr:rowOff>
    </xdr:from>
    <xdr:ext cx="313932"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324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129721</xdr:rowOff>
    </xdr:from>
    <xdr:to>
      <xdr:col>76</xdr:col>
      <xdr:colOff>165100</xdr:colOff>
      <xdr:row>78</xdr:row>
      <xdr:rowOff>59871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76</xdr:row>
      <xdr:rowOff>76398</xdr:rowOff>
    </xdr:from>
    <xdr:ext cx="313932"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35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162379</xdr:rowOff>
    </xdr:from>
    <xdr:to>
      <xdr:col>72</xdr:col>
      <xdr:colOff>38100</xdr:colOff>
      <xdr:row>78</xdr:row>
      <xdr:rowOff>92529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109056</xdr:rowOff>
    </xdr:from>
    <xdr:ext cx="313932"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46333" y="1313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88900</xdr:rowOff>
    </xdr:from>
    <xdr:to>
      <xdr:col>67</xdr:col>
      <xdr:colOff>101600</xdr:colOff>
      <xdr:row>71</xdr:row>
      <xdr:rowOff>19050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209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69</xdr:row>
      <xdr:rowOff>35577</xdr:rowOff>
    </xdr:from>
    <xdr:ext cx="313932"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57333" y="11865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26506</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71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27425</xdr:rowOff>
    </xdr:from>
    <xdr:to>
      <xdr:col>85</xdr:col>
      <xdr:colOff>126364</xdr:colOff>
      <xdr:row>98</xdr:row>
      <xdr:rowOff>73275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629375"/>
          <a:ext cx="1269" cy="124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77102</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73275</xdr:rowOff>
    </xdr:from>
    <xdr:to>
      <xdr:col>86</xdr:col>
      <xdr:colOff>25400</xdr:colOff>
      <xdr:row>98</xdr:row>
      <xdr:rowOff>73275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75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145552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40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27425</xdr:rowOff>
    </xdr:from>
    <xdr:to>
      <xdr:col>86</xdr:col>
      <xdr:colOff>25400</xdr:colOff>
      <xdr:row>91</xdr:row>
      <xdr:rowOff>27425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62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18934</xdr:rowOff>
    </xdr:from>
    <xdr:to>
      <xdr:col>85</xdr:col>
      <xdr:colOff>127000</xdr:colOff>
      <xdr:row>98</xdr:row>
      <xdr:rowOff>73275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821034"/>
          <a:ext cx="838200" cy="5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98649</xdr:rowOff>
    </xdr:from>
    <xdr:ext cx="469744"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86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75772</xdr:rowOff>
    </xdr:from>
    <xdr:to>
      <xdr:col>85</xdr:col>
      <xdr:colOff>177800</xdr:colOff>
      <xdr:row>97</xdr:row>
      <xdr:rowOff>5922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136043</xdr:rowOff>
    </xdr:from>
    <xdr:to>
      <xdr:col>81</xdr:col>
      <xdr:colOff>50800</xdr:colOff>
      <xdr:row>98</xdr:row>
      <xdr:rowOff>18934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766693"/>
          <a:ext cx="889000" cy="5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66889</xdr:rowOff>
    </xdr:from>
    <xdr:to>
      <xdr:col>81</xdr:col>
      <xdr:colOff>101600</xdr:colOff>
      <xdr:row>96</xdr:row>
      <xdr:rowOff>168489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2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13566</xdr:rowOff>
    </xdr:from>
    <xdr:ext cx="469744"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46428" y="1630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120498</xdr:rowOff>
    </xdr:from>
    <xdr:to>
      <xdr:col>76</xdr:col>
      <xdr:colOff>114300</xdr:colOff>
      <xdr:row>97</xdr:row>
      <xdr:rowOff>136043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751148"/>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107449</xdr:rowOff>
    </xdr:from>
    <xdr:to>
      <xdr:col>76</xdr:col>
      <xdr:colOff>165100</xdr:colOff>
      <xdr:row>96</xdr:row>
      <xdr:rowOff>37599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54126</xdr:rowOff>
    </xdr:from>
    <xdr:ext cx="469744"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57428" y="1617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112399</xdr:rowOff>
    </xdr:from>
    <xdr:to>
      <xdr:col>71</xdr:col>
      <xdr:colOff>177800</xdr:colOff>
      <xdr:row>97</xdr:row>
      <xdr:rowOff>120498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743049"/>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29008</xdr:rowOff>
    </xdr:from>
    <xdr:to>
      <xdr:col>72</xdr:col>
      <xdr:colOff>38100</xdr:colOff>
      <xdr:row>95</xdr:row>
      <xdr:rowOff>130608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1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147135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9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124431</xdr:rowOff>
    </xdr:from>
    <xdr:to>
      <xdr:col>67</xdr:col>
      <xdr:colOff>101600</xdr:colOff>
      <xdr:row>95</xdr:row>
      <xdr:rowOff>54581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4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71108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1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22475</xdr:rowOff>
    </xdr:from>
    <xdr:to>
      <xdr:col>85</xdr:col>
      <xdr:colOff>177800</xdr:colOff>
      <xdr:row>98</xdr:row>
      <xdr:rowOff>124075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8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108852</xdr:rowOff>
    </xdr:from>
    <xdr:ext cx="469744"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139584</xdr:rowOff>
    </xdr:from>
    <xdr:to>
      <xdr:col>81</xdr:col>
      <xdr:colOff>101600</xdr:colOff>
      <xdr:row>98</xdr:row>
      <xdr:rowOff>69734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7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60861</xdr:rowOff>
    </xdr:from>
    <xdr:ext cx="469744"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46428" y="1686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85243</xdr:rowOff>
    </xdr:from>
    <xdr:to>
      <xdr:col>76</xdr:col>
      <xdr:colOff>165100</xdr:colOff>
      <xdr:row>98</xdr:row>
      <xdr:rowOff>15393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7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6520</xdr:rowOff>
    </xdr:from>
    <xdr:ext cx="469744"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57428" y="1680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69698</xdr:rowOff>
    </xdr:from>
    <xdr:to>
      <xdr:col>72</xdr:col>
      <xdr:colOff>38100</xdr:colOff>
      <xdr:row>97</xdr:row>
      <xdr:rowOff>171298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7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162425</xdr:rowOff>
    </xdr:from>
    <xdr:ext cx="469744"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68428" y="1679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61599</xdr:rowOff>
    </xdr:from>
    <xdr:to>
      <xdr:col>67</xdr:col>
      <xdr:colOff>101600</xdr:colOff>
      <xdr:row>97</xdr:row>
      <xdr:rowOff>163199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69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154326</xdr:rowOff>
    </xdr:from>
    <xdr:ext cx="469744"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79428" y="1678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73863</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88813"/>
          <a:ext cx="1269"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20540</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6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73863</xdr:rowOff>
    </xdr:from>
    <xdr:to>
      <xdr:col>116</xdr:col>
      <xdr:colOff>152400</xdr:colOff>
      <xdr:row>31</xdr:row>
      <xdr:rowOff>73863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8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47998</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916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25121</xdr:rowOff>
    </xdr:from>
    <xdr:to>
      <xdr:col>116</xdr:col>
      <xdr:colOff>114300</xdr:colOff>
      <xdr:row>38</xdr:row>
      <xdr:rowOff>126721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4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72212</xdr:rowOff>
    </xdr:from>
    <xdr:to>
      <xdr:col>112</xdr:col>
      <xdr:colOff>38100</xdr:colOff>
      <xdr:row>39</xdr:row>
      <xdr:rowOff>2362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18889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362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27119</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707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85471</xdr:rowOff>
    </xdr:from>
    <xdr:to>
      <xdr:col>102</xdr:col>
      <xdr:colOff>165100</xdr:colOff>
      <xdr:row>39</xdr:row>
      <xdr:rowOff>15621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32148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5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85699</xdr:rowOff>
    </xdr:from>
    <xdr:to>
      <xdr:col>98</xdr:col>
      <xdr:colOff>38100</xdr:colOff>
      <xdr:row>39</xdr:row>
      <xdr:rowOff>15849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32376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76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消防費について、平成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年度決算額が平成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年度以前と比較して突出して高くなっている要因は、震災復興基金への積立てによるものです。</a:t>
          </a:r>
        </a:p>
        <a:p>
          <a:r>
            <a:rPr kumimoji="1" lang="ja-JP" altLang="en-US" sz="1300">
              <a:latin typeface="ＭＳ Ｐゴシック" panose="020B0600070205080204" pitchFamily="50" charset="-128"/>
              <a:ea typeface="ＭＳ Ｐゴシック" panose="020B0600070205080204" pitchFamily="50" charset="-128"/>
            </a:rPr>
            <a:t>区には、経済機能や物流機能等が集積していることから、首都直下地震が発生した際には、区と同時に国や東京都の機能も甚大な被害を受け、国等による支援が遅れる可能性があります。区民の一刻も早い生活再建を実現するためには、国等からの支援に先駆け、区自ら率先して一日も早く区民の暮らしを再建するとともに産業及びまちの復興といった、地域に即した復旧・復興を行える体制の構築が不可欠です。</a:t>
          </a:r>
        </a:p>
        <a:p>
          <a:r>
            <a:rPr kumimoji="1" lang="ja-JP" altLang="en-US" sz="1300">
              <a:latin typeface="ＭＳ Ｐゴシック" panose="020B0600070205080204" pitchFamily="50" charset="-128"/>
              <a:ea typeface="ＭＳ Ｐゴシック" panose="020B0600070205080204" pitchFamily="50" charset="-128"/>
            </a:rPr>
            <a:t>首都東京の中心的な役割を担っている区では、過去の大震災とは桁違いの被害額とそれに伴う復旧・復興事業費を要することが想定されます。発災直後の一時的な多額の復旧・復興事業費を見据え、自主財源の確保や効率的な事務執行等により財源をねん出し、港区ならではの質の高い区民サービスを維持しつつ、</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億円程度の基金残高を確保します。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港区の財政構造は、歳入の根幹を成す特別区税収入が景気や税制改正の動向に影響されやすいなど不安定な側面があり、社会経済情勢の変化に対応し得る備えを行うことが重要です。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年度の実質単年度収支は、震災復興基金への組替えによる財政調整基金</a:t>
          </a:r>
          <a:r>
            <a:rPr kumimoji="1" lang="en-US" altLang="ja-JP" sz="1400">
              <a:latin typeface="ＭＳ ゴシック" pitchFamily="49" charset="-128"/>
              <a:ea typeface="ＭＳ ゴシック" pitchFamily="49" charset="-128"/>
            </a:rPr>
            <a:t>312</a:t>
          </a:r>
          <a:r>
            <a:rPr kumimoji="1" lang="ja-JP" altLang="en-US" sz="1400">
              <a:latin typeface="ＭＳ ゴシック" pitchFamily="49" charset="-128"/>
              <a:ea typeface="ＭＳ ゴシック" pitchFamily="49" charset="-128"/>
            </a:rPr>
            <a:t>億円の取崩しにより大きく低下しました。</a:t>
          </a:r>
        </a:p>
        <a:p>
          <a:r>
            <a:rPr kumimoji="1" lang="ja-JP" altLang="en-US" sz="1400">
              <a:latin typeface="ＭＳ ゴシック" pitchFamily="49" charset="-128"/>
              <a:ea typeface="ＭＳ ゴシック" pitchFamily="49" charset="-128"/>
            </a:rPr>
            <a:t>税外収入の積極的な確保や基金の効果的な活用など、引き続き計画的な財政運営に努めていきます。</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後期高齢者医療会計の実質収支の黒字額は減少したものの、一般会計、国民健康保険事業会計及び介護保険会計の実質収支の黒字額が増加したため、全体の比率としては増加しています。</a:t>
          </a: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事業会計については、歳入確保のため、コンビニエンスストアや口座振替による納付を促進するための普及啓発、業務委託した電話催告等業務の強化や、所得が高いにもかかわらず納付実績がない納付意識の低い高額納税者に対して、差押えなどの滞納処分を強化しています。また、特定健康診査の受診率向上のための</a:t>
          </a:r>
          <a:r>
            <a:rPr kumimoji="1" lang="en-US" altLang="ja-JP" sz="1400">
              <a:latin typeface="ＭＳ ゴシック" pitchFamily="49" charset="-128"/>
              <a:ea typeface="ＭＳ ゴシック" pitchFamily="49" charset="-128"/>
            </a:rPr>
            <a:t>SMS</a:t>
          </a:r>
          <a:r>
            <a:rPr kumimoji="1" lang="ja-JP" altLang="en-US" sz="1400">
              <a:latin typeface="ＭＳ ゴシック" pitchFamily="49" charset="-128"/>
              <a:ea typeface="ＭＳ ゴシック" pitchFamily="49" charset="-128"/>
            </a:rPr>
            <a:t>通知やジェネリック医薬品への切り替えを促すことにより、保険給付費の縮減に努めています。</a:t>
          </a:r>
        </a:p>
        <a:p>
          <a:r>
            <a:rPr kumimoji="1" lang="ja-JP" altLang="en-US" sz="1400">
              <a:latin typeface="ＭＳ ゴシック" pitchFamily="49" charset="-128"/>
              <a:ea typeface="ＭＳ ゴシック" pitchFamily="49" charset="-128"/>
            </a:rPr>
            <a:t>介護保険会計については、歳入確保のため、電話催告等による保険料収納率の増加に取り組むとともに、適正な給付に関する業務や事業所に対する実施指導等により、増大する介護給付費の抑制に取り組んで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2">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184674026</v>
      </c>
      <c r="BO4" s="441"/>
      <c r="BP4" s="441"/>
      <c r="BQ4" s="441"/>
      <c r="BR4" s="441"/>
      <c r="BS4" s="441"/>
      <c r="BT4" s="441"/>
      <c r="BU4" s="442"/>
      <c r="BV4" s="440">
        <v>135352780</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10.9</v>
      </c>
      <c r="CU4" s="622"/>
      <c r="CV4" s="622"/>
      <c r="CW4" s="622"/>
      <c r="CX4" s="622"/>
      <c r="CY4" s="622"/>
      <c r="CZ4" s="622"/>
      <c r="DA4" s="623"/>
      <c r="DB4" s="621">
        <v>7.8</v>
      </c>
      <c r="DC4" s="622"/>
      <c r="DD4" s="622"/>
      <c r="DE4" s="622"/>
      <c r="DF4" s="622"/>
      <c r="DG4" s="622"/>
      <c r="DH4" s="622"/>
      <c r="DI4" s="623"/>
      <c r="DJ4" s="165"/>
      <c r="DK4" s="165"/>
      <c r="DL4" s="165"/>
      <c r="DM4" s="165"/>
      <c r="DN4" s="165"/>
      <c r="DO4" s="165"/>
    </row>
    <row r="5" spans="1:119" ht="18.75" customHeight="1" x14ac:dyDescent="0.2">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174730757</v>
      </c>
      <c r="BO5" s="446"/>
      <c r="BP5" s="446"/>
      <c r="BQ5" s="446"/>
      <c r="BR5" s="446"/>
      <c r="BS5" s="446"/>
      <c r="BT5" s="446"/>
      <c r="BU5" s="447"/>
      <c r="BV5" s="445">
        <v>128423868</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67.5</v>
      </c>
      <c r="CU5" s="416"/>
      <c r="CV5" s="416"/>
      <c r="CW5" s="416"/>
      <c r="CX5" s="416"/>
      <c r="CY5" s="416"/>
      <c r="CZ5" s="416"/>
      <c r="DA5" s="417"/>
      <c r="DB5" s="415">
        <v>68</v>
      </c>
      <c r="DC5" s="416"/>
      <c r="DD5" s="416"/>
      <c r="DE5" s="416"/>
      <c r="DF5" s="416"/>
      <c r="DG5" s="416"/>
      <c r="DH5" s="416"/>
      <c r="DI5" s="417"/>
      <c r="DJ5" s="165"/>
      <c r="DK5" s="165"/>
      <c r="DL5" s="165"/>
      <c r="DM5" s="165"/>
      <c r="DN5" s="165"/>
      <c r="DO5" s="165"/>
    </row>
    <row r="6" spans="1:119" ht="18.75" customHeight="1" x14ac:dyDescent="0.2">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9943269</v>
      </c>
      <c r="BO6" s="446"/>
      <c r="BP6" s="446"/>
      <c r="BQ6" s="446"/>
      <c r="BR6" s="446"/>
      <c r="BS6" s="446"/>
      <c r="BT6" s="446"/>
      <c r="BU6" s="447"/>
      <c r="BV6" s="445">
        <v>6928912</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67.5</v>
      </c>
      <c r="CU6" s="596"/>
      <c r="CV6" s="596"/>
      <c r="CW6" s="596"/>
      <c r="CX6" s="596"/>
      <c r="CY6" s="596"/>
      <c r="CZ6" s="596"/>
      <c r="DA6" s="597"/>
      <c r="DB6" s="595">
        <v>68</v>
      </c>
      <c r="DC6" s="596"/>
      <c r="DD6" s="596"/>
      <c r="DE6" s="596"/>
      <c r="DF6" s="596"/>
      <c r="DG6" s="596"/>
      <c r="DH6" s="596"/>
      <c r="DI6" s="597"/>
      <c r="DJ6" s="165"/>
      <c r="DK6" s="165"/>
      <c r="DL6" s="165"/>
      <c r="DM6" s="165"/>
      <c r="DN6" s="165"/>
      <c r="DO6" s="165"/>
    </row>
    <row r="7" spans="1:119" ht="18.75" customHeight="1" x14ac:dyDescent="0.2">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3968</v>
      </c>
      <c r="BO7" s="446"/>
      <c r="BP7" s="446"/>
      <c r="BQ7" s="446"/>
      <c r="BR7" s="446"/>
      <c r="BS7" s="446"/>
      <c r="BT7" s="446"/>
      <c r="BU7" s="447"/>
      <c r="BV7" s="445">
        <v>7026</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91095841</v>
      </c>
      <c r="CU7" s="446"/>
      <c r="CV7" s="446"/>
      <c r="CW7" s="446"/>
      <c r="CX7" s="446"/>
      <c r="CY7" s="446"/>
      <c r="CZ7" s="446"/>
      <c r="DA7" s="447"/>
      <c r="DB7" s="445">
        <v>89051367</v>
      </c>
      <c r="DC7" s="446"/>
      <c r="DD7" s="446"/>
      <c r="DE7" s="446"/>
      <c r="DF7" s="446"/>
      <c r="DG7" s="446"/>
      <c r="DH7" s="446"/>
      <c r="DI7" s="447"/>
      <c r="DJ7" s="165"/>
      <c r="DK7" s="165"/>
      <c r="DL7" s="165"/>
      <c r="DM7" s="165"/>
      <c r="DN7" s="165"/>
      <c r="DO7" s="165"/>
    </row>
    <row r="8" spans="1:119" ht="18.75" customHeight="1" thickBot="1" x14ac:dyDescent="0.25">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9939301</v>
      </c>
      <c r="BO8" s="446"/>
      <c r="BP8" s="446"/>
      <c r="BQ8" s="446"/>
      <c r="BR8" s="446"/>
      <c r="BS8" s="446"/>
      <c r="BT8" s="446"/>
      <c r="BU8" s="447"/>
      <c r="BV8" s="445">
        <v>6921886</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1.25</v>
      </c>
      <c r="CU8" s="559"/>
      <c r="CV8" s="559"/>
      <c r="CW8" s="559"/>
      <c r="CX8" s="559"/>
      <c r="CY8" s="559"/>
      <c r="CZ8" s="559"/>
      <c r="DA8" s="560"/>
      <c r="DB8" s="558">
        <v>1.19</v>
      </c>
      <c r="DC8" s="559"/>
      <c r="DD8" s="559"/>
      <c r="DE8" s="559"/>
      <c r="DF8" s="559"/>
      <c r="DG8" s="559"/>
      <c r="DH8" s="559"/>
      <c r="DI8" s="560"/>
      <c r="DJ8" s="165"/>
      <c r="DK8" s="165"/>
      <c r="DL8" s="165"/>
      <c r="DM8" s="165"/>
      <c r="DN8" s="165"/>
      <c r="DO8" s="165"/>
    </row>
    <row r="9" spans="1:119" ht="18.75" customHeight="1" thickBot="1" x14ac:dyDescent="0.25">
      <c r="A9" s="166"/>
      <c r="B9" s="584" t="s">
        <v>107</v>
      </c>
      <c r="C9" s="585"/>
      <c r="D9" s="585"/>
      <c r="E9" s="585"/>
      <c r="F9" s="585"/>
      <c r="G9" s="585"/>
      <c r="H9" s="585"/>
      <c r="I9" s="585"/>
      <c r="J9" s="585"/>
      <c r="K9" s="508"/>
      <c r="L9" s="586" t="s">
        <v>108</v>
      </c>
      <c r="M9" s="587"/>
      <c r="N9" s="587"/>
      <c r="O9" s="587"/>
      <c r="P9" s="587"/>
      <c r="Q9" s="588"/>
      <c r="R9" s="589">
        <v>243283</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111</v>
      </c>
      <c r="AV9" s="503"/>
      <c r="AW9" s="503"/>
      <c r="AX9" s="503"/>
      <c r="AY9" s="425" t="s">
        <v>112</v>
      </c>
      <c r="AZ9" s="426"/>
      <c r="BA9" s="426"/>
      <c r="BB9" s="426"/>
      <c r="BC9" s="426"/>
      <c r="BD9" s="426"/>
      <c r="BE9" s="426"/>
      <c r="BF9" s="426"/>
      <c r="BG9" s="426"/>
      <c r="BH9" s="426"/>
      <c r="BI9" s="426"/>
      <c r="BJ9" s="426"/>
      <c r="BK9" s="426"/>
      <c r="BL9" s="426"/>
      <c r="BM9" s="427"/>
      <c r="BN9" s="445">
        <v>3017415</v>
      </c>
      <c r="BO9" s="446"/>
      <c r="BP9" s="446"/>
      <c r="BQ9" s="446"/>
      <c r="BR9" s="446"/>
      <c r="BS9" s="446"/>
      <c r="BT9" s="446"/>
      <c r="BU9" s="447"/>
      <c r="BV9" s="445">
        <v>-2300859</v>
      </c>
      <c r="BW9" s="446"/>
      <c r="BX9" s="446"/>
      <c r="BY9" s="446"/>
      <c r="BZ9" s="446"/>
      <c r="CA9" s="446"/>
      <c r="CB9" s="446"/>
      <c r="CC9" s="447"/>
      <c r="CD9" s="454" t="s">
        <v>113</v>
      </c>
      <c r="CE9" s="455"/>
      <c r="CF9" s="455"/>
      <c r="CG9" s="455"/>
      <c r="CH9" s="455"/>
      <c r="CI9" s="455"/>
      <c r="CJ9" s="455"/>
      <c r="CK9" s="455"/>
      <c r="CL9" s="455"/>
      <c r="CM9" s="455"/>
      <c r="CN9" s="455"/>
      <c r="CO9" s="455"/>
      <c r="CP9" s="455"/>
      <c r="CQ9" s="455"/>
      <c r="CR9" s="455"/>
      <c r="CS9" s="456"/>
      <c r="CT9" s="415">
        <v>0.5</v>
      </c>
      <c r="CU9" s="416"/>
      <c r="CV9" s="416"/>
      <c r="CW9" s="416"/>
      <c r="CX9" s="416"/>
      <c r="CY9" s="416"/>
      <c r="CZ9" s="416"/>
      <c r="DA9" s="417"/>
      <c r="DB9" s="415">
        <v>0.9</v>
      </c>
      <c r="DC9" s="416"/>
      <c r="DD9" s="416"/>
      <c r="DE9" s="416"/>
      <c r="DF9" s="416"/>
      <c r="DG9" s="416"/>
      <c r="DH9" s="416"/>
      <c r="DI9" s="417"/>
      <c r="DJ9" s="165"/>
      <c r="DK9" s="165"/>
      <c r="DL9" s="165"/>
      <c r="DM9" s="165"/>
      <c r="DN9" s="165"/>
      <c r="DO9" s="165"/>
    </row>
    <row r="10" spans="1:119" ht="18.75" customHeight="1" thickBot="1" x14ac:dyDescent="0.25">
      <c r="A10" s="166"/>
      <c r="B10" s="584"/>
      <c r="C10" s="585"/>
      <c r="D10" s="585"/>
      <c r="E10" s="585"/>
      <c r="F10" s="585"/>
      <c r="G10" s="585"/>
      <c r="H10" s="585"/>
      <c r="I10" s="585"/>
      <c r="J10" s="585"/>
      <c r="K10" s="508"/>
      <c r="L10" s="418" t="s">
        <v>114</v>
      </c>
      <c r="M10" s="419"/>
      <c r="N10" s="419"/>
      <c r="O10" s="419"/>
      <c r="P10" s="419"/>
      <c r="Q10" s="420"/>
      <c r="R10" s="421">
        <v>205131</v>
      </c>
      <c r="S10" s="422"/>
      <c r="T10" s="422"/>
      <c r="U10" s="422"/>
      <c r="V10" s="424"/>
      <c r="W10" s="593"/>
      <c r="X10" s="407"/>
      <c r="Y10" s="407"/>
      <c r="Z10" s="407"/>
      <c r="AA10" s="407"/>
      <c r="AB10" s="407"/>
      <c r="AC10" s="407"/>
      <c r="AD10" s="407"/>
      <c r="AE10" s="407"/>
      <c r="AF10" s="407"/>
      <c r="AG10" s="407"/>
      <c r="AH10" s="407"/>
      <c r="AI10" s="407"/>
      <c r="AJ10" s="407"/>
      <c r="AK10" s="407"/>
      <c r="AL10" s="594"/>
      <c r="AM10" s="514" t="s">
        <v>115</v>
      </c>
      <c r="AN10" s="419"/>
      <c r="AO10" s="419"/>
      <c r="AP10" s="419"/>
      <c r="AQ10" s="419"/>
      <c r="AR10" s="419"/>
      <c r="AS10" s="419"/>
      <c r="AT10" s="420"/>
      <c r="AU10" s="502" t="s">
        <v>104</v>
      </c>
      <c r="AV10" s="503"/>
      <c r="AW10" s="503"/>
      <c r="AX10" s="503"/>
      <c r="AY10" s="425" t="s">
        <v>116</v>
      </c>
      <c r="AZ10" s="426"/>
      <c r="BA10" s="426"/>
      <c r="BB10" s="426"/>
      <c r="BC10" s="426"/>
      <c r="BD10" s="426"/>
      <c r="BE10" s="426"/>
      <c r="BF10" s="426"/>
      <c r="BG10" s="426"/>
      <c r="BH10" s="426"/>
      <c r="BI10" s="426"/>
      <c r="BJ10" s="426"/>
      <c r="BK10" s="426"/>
      <c r="BL10" s="426"/>
      <c r="BM10" s="427"/>
      <c r="BN10" s="445">
        <v>41953</v>
      </c>
      <c r="BO10" s="446"/>
      <c r="BP10" s="446"/>
      <c r="BQ10" s="446"/>
      <c r="BR10" s="446"/>
      <c r="BS10" s="446"/>
      <c r="BT10" s="446"/>
      <c r="BU10" s="447"/>
      <c r="BV10" s="445">
        <v>54525</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2">
      <c r="A12" s="166"/>
      <c r="B12" s="561" t="s">
        <v>125</v>
      </c>
      <c r="C12" s="562"/>
      <c r="D12" s="562"/>
      <c r="E12" s="562"/>
      <c r="F12" s="562"/>
      <c r="G12" s="562"/>
      <c r="H12" s="562"/>
      <c r="I12" s="562"/>
      <c r="J12" s="562"/>
      <c r="K12" s="563"/>
      <c r="L12" s="570" t="s">
        <v>126</v>
      </c>
      <c r="M12" s="571"/>
      <c r="N12" s="571"/>
      <c r="O12" s="571"/>
      <c r="P12" s="571"/>
      <c r="Q12" s="572"/>
      <c r="R12" s="573">
        <v>253639</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130</v>
      </c>
      <c r="AV12" s="503"/>
      <c r="AW12" s="503"/>
      <c r="AX12" s="503"/>
      <c r="AY12" s="425" t="s">
        <v>131</v>
      </c>
      <c r="AZ12" s="426"/>
      <c r="BA12" s="426"/>
      <c r="BB12" s="426"/>
      <c r="BC12" s="426"/>
      <c r="BD12" s="426"/>
      <c r="BE12" s="426"/>
      <c r="BF12" s="426"/>
      <c r="BG12" s="426"/>
      <c r="BH12" s="426"/>
      <c r="BI12" s="426"/>
      <c r="BJ12" s="426"/>
      <c r="BK12" s="426"/>
      <c r="BL12" s="426"/>
      <c r="BM12" s="427"/>
      <c r="BN12" s="445">
        <v>31230955</v>
      </c>
      <c r="BO12" s="446"/>
      <c r="BP12" s="446"/>
      <c r="BQ12" s="446"/>
      <c r="BR12" s="446"/>
      <c r="BS12" s="446"/>
      <c r="BT12" s="446"/>
      <c r="BU12" s="447"/>
      <c r="BV12" s="445">
        <v>0</v>
      </c>
      <c r="BW12" s="446"/>
      <c r="BX12" s="446"/>
      <c r="BY12" s="446"/>
      <c r="BZ12" s="446"/>
      <c r="CA12" s="446"/>
      <c r="CB12" s="446"/>
      <c r="CC12" s="447"/>
      <c r="CD12" s="454" t="s">
        <v>132</v>
      </c>
      <c r="CE12" s="455"/>
      <c r="CF12" s="455"/>
      <c r="CG12" s="455"/>
      <c r="CH12" s="455"/>
      <c r="CI12" s="455"/>
      <c r="CJ12" s="455"/>
      <c r="CK12" s="455"/>
      <c r="CL12" s="455"/>
      <c r="CM12" s="455"/>
      <c r="CN12" s="455"/>
      <c r="CO12" s="455"/>
      <c r="CP12" s="455"/>
      <c r="CQ12" s="455"/>
      <c r="CR12" s="455"/>
      <c r="CS12" s="456"/>
      <c r="CT12" s="558" t="s">
        <v>133</v>
      </c>
      <c r="CU12" s="559"/>
      <c r="CV12" s="559"/>
      <c r="CW12" s="559"/>
      <c r="CX12" s="559"/>
      <c r="CY12" s="559"/>
      <c r="CZ12" s="559"/>
      <c r="DA12" s="560"/>
      <c r="DB12" s="558" t="s">
        <v>133</v>
      </c>
      <c r="DC12" s="559"/>
      <c r="DD12" s="559"/>
      <c r="DE12" s="559"/>
      <c r="DF12" s="559"/>
      <c r="DG12" s="559"/>
      <c r="DH12" s="559"/>
      <c r="DI12" s="560"/>
      <c r="DJ12" s="165"/>
      <c r="DK12" s="165"/>
      <c r="DL12" s="165"/>
      <c r="DM12" s="165"/>
      <c r="DN12" s="165"/>
      <c r="DO12" s="165"/>
    </row>
    <row r="13" spans="1:119" ht="18.75" customHeight="1" x14ac:dyDescent="0.2">
      <c r="A13" s="166"/>
      <c r="B13" s="564"/>
      <c r="C13" s="565"/>
      <c r="D13" s="565"/>
      <c r="E13" s="565"/>
      <c r="F13" s="565"/>
      <c r="G13" s="565"/>
      <c r="H13" s="565"/>
      <c r="I13" s="565"/>
      <c r="J13" s="565"/>
      <c r="K13" s="566"/>
      <c r="L13" s="176"/>
      <c r="M13" s="545" t="s">
        <v>134</v>
      </c>
      <c r="N13" s="546"/>
      <c r="O13" s="546"/>
      <c r="P13" s="546"/>
      <c r="Q13" s="547"/>
      <c r="R13" s="548">
        <v>234117</v>
      </c>
      <c r="S13" s="549"/>
      <c r="T13" s="549"/>
      <c r="U13" s="549"/>
      <c r="V13" s="550"/>
      <c r="W13" s="536" t="s">
        <v>135</v>
      </c>
      <c r="X13" s="458"/>
      <c r="Y13" s="458"/>
      <c r="Z13" s="458"/>
      <c r="AA13" s="458"/>
      <c r="AB13" s="459"/>
      <c r="AC13" s="421">
        <v>62</v>
      </c>
      <c r="AD13" s="422"/>
      <c r="AE13" s="422"/>
      <c r="AF13" s="422"/>
      <c r="AG13" s="423"/>
      <c r="AH13" s="421">
        <v>41</v>
      </c>
      <c r="AI13" s="422"/>
      <c r="AJ13" s="422"/>
      <c r="AK13" s="422"/>
      <c r="AL13" s="424"/>
      <c r="AM13" s="514" t="s">
        <v>136</v>
      </c>
      <c r="AN13" s="419"/>
      <c r="AO13" s="419"/>
      <c r="AP13" s="419"/>
      <c r="AQ13" s="419"/>
      <c r="AR13" s="419"/>
      <c r="AS13" s="419"/>
      <c r="AT13" s="420"/>
      <c r="AU13" s="502" t="s">
        <v>130</v>
      </c>
      <c r="AV13" s="503"/>
      <c r="AW13" s="503"/>
      <c r="AX13" s="503"/>
      <c r="AY13" s="425" t="s">
        <v>137</v>
      </c>
      <c r="AZ13" s="426"/>
      <c r="BA13" s="426"/>
      <c r="BB13" s="426"/>
      <c r="BC13" s="426"/>
      <c r="BD13" s="426"/>
      <c r="BE13" s="426"/>
      <c r="BF13" s="426"/>
      <c r="BG13" s="426"/>
      <c r="BH13" s="426"/>
      <c r="BI13" s="426"/>
      <c r="BJ13" s="426"/>
      <c r="BK13" s="426"/>
      <c r="BL13" s="426"/>
      <c r="BM13" s="427"/>
      <c r="BN13" s="445">
        <v>-28171587</v>
      </c>
      <c r="BO13" s="446"/>
      <c r="BP13" s="446"/>
      <c r="BQ13" s="446"/>
      <c r="BR13" s="446"/>
      <c r="BS13" s="446"/>
      <c r="BT13" s="446"/>
      <c r="BU13" s="447"/>
      <c r="BV13" s="445">
        <v>-2246334</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-2.5</v>
      </c>
      <c r="CU13" s="416"/>
      <c r="CV13" s="416"/>
      <c r="CW13" s="416"/>
      <c r="CX13" s="416"/>
      <c r="CY13" s="416"/>
      <c r="CZ13" s="416"/>
      <c r="DA13" s="417"/>
      <c r="DB13" s="415">
        <v>-2.2000000000000002</v>
      </c>
      <c r="DC13" s="416"/>
      <c r="DD13" s="416"/>
      <c r="DE13" s="416"/>
      <c r="DF13" s="416"/>
      <c r="DG13" s="416"/>
      <c r="DH13" s="416"/>
      <c r="DI13" s="417"/>
      <c r="DJ13" s="165"/>
      <c r="DK13" s="165"/>
      <c r="DL13" s="165"/>
      <c r="DM13" s="165"/>
      <c r="DN13" s="165"/>
      <c r="DO13" s="165"/>
    </row>
    <row r="14" spans="1:119" ht="18.75" customHeight="1" thickBot="1" x14ac:dyDescent="0.25">
      <c r="A14" s="166"/>
      <c r="B14" s="564"/>
      <c r="C14" s="565"/>
      <c r="D14" s="565"/>
      <c r="E14" s="565"/>
      <c r="F14" s="565"/>
      <c r="G14" s="565"/>
      <c r="H14" s="565"/>
      <c r="I14" s="565"/>
      <c r="J14" s="565"/>
      <c r="K14" s="566"/>
      <c r="L14" s="538" t="s">
        <v>139</v>
      </c>
      <c r="M14" s="579"/>
      <c r="N14" s="579"/>
      <c r="O14" s="579"/>
      <c r="P14" s="579"/>
      <c r="Q14" s="580"/>
      <c r="R14" s="548">
        <v>249242</v>
      </c>
      <c r="S14" s="549"/>
      <c r="T14" s="549"/>
      <c r="U14" s="549"/>
      <c r="V14" s="550"/>
      <c r="W14" s="551"/>
      <c r="X14" s="461"/>
      <c r="Y14" s="461"/>
      <c r="Z14" s="461"/>
      <c r="AA14" s="461"/>
      <c r="AB14" s="462"/>
      <c r="AC14" s="541">
        <v>0.1</v>
      </c>
      <c r="AD14" s="542"/>
      <c r="AE14" s="542"/>
      <c r="AF14" s="542"/>
      <c r="AG14" s="543"/>
      <c r="AH14" s="541">
        <v>0.1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t="s">
        <v>133</v>
      </c>
      <c r="CU14" s="553"/>
      <c r="CV14" s="553"/>
      <c r="CW14" s="553"/>
      <c r="CX14" s="553"/>
      <c r="CY14" s="553"/>
      <c r="CZ14" s="553"/>
      <c r="DA14" s="554"/>
      <c r="DB14" s="552" t="s">
        <v>133</v>
      </c>
      <c r="DC14" s="553"/>
      <c r="DD14" s="553"/>
      <c r="DE14" s="553"/>
      <c r="DF14" s="553"/>
      <c r="DG14" s="553"/>
      <c r="DH14" s="553"/>
      <c r="DI14" s="554"/>
      <c r="DJ14" s="165"/>
      <c r="DK14" s="165"/>
      <c r="DL14" s="165"/>
      <c r="DM14" s="165"/>
      <c r="DN14" s="165"/>
      <c r="DO14" s="165"/>
    </row>
    <row r="15" spans="1:119" ht="18.75" customHeight="1" x14ac:dyDescent="0.2">
      <c r="A15" s="166"/>
      <c r="B15" s="564"/>
      <c r="C15" s="565"/>
      <c r="D15" s="565"/>
      <c r="E15" s="565"/>
      <c r="F15" s="565"/>
      <c r="G15" s="565"/>
      <c r="H15" s="565"/>
      <c r="I15" s="565"/>
      <c r="J15" s="565"/>
      <c r="K15" s="566"/>
      <c r="L15" s="176"/>
      <c r="M15" s="545" t="s">
        <v>134</v>
      </c>
      <c r="N15" s="546"/>
      <c r="O15" s="546"/>
      <c r="P15" s="546"/>
      <c r="Q15" s="547"/>
      <c r="R15" s="548">
        <v>230250</v>
      </c>
      <c r="S15" s="549"/>
      <c r="T15" s="549"/>
      <c r="U15" s="549"/>
      <c r="V15" s="550"/>
      <c r="W15" s="536" t="s">
        <v>141</v>
      </c>
      <c r="X15" s="458"/>
      <c r="Y15" s="458"/>
      <c r="Z15" s="458"/>
      <c r="AA15" s="458"/>
      <c r="AB15" s="459"/>
      <c r="AC15" s="421">
        <v>7768</v>
      </c>
      <c r="AD15" s="422"/>
      <c r="AE15" s="422"/>
      <c r="AF15" s="422"/>
      <c r="AG15" s="423"/>
      <c r="AH15" s="421">
        <v>7364</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74254052</v>
      </c>
      <c r="BO15" s="441"/>
      <c r="BP15" s="441"/>
      <c r="BQ15" s="441"/>
      <c r="BR15" s="441"/>
      <c r="BS15" s="441"/>
      <c r="BT15" s="441"/>
      <c r="BU15" s="442"/>
      <c r="BV15" s="440">
        <v>72265796</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11.3</v>
      </c>
      <c r="AD16" s="542"/>
      <c r="AE16" s="542"/>
      <c r="AF16" s="542"/>
      <c r="AG16" s="543"/>
      <c r="AH16" s="541">
        <v>9.9</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55649457</v>
      </c>
      <c r="BO16" s="446"/>
      <c r="BP16" s="446"/>
      <c r="BQ16" s="446"/>
      <c r="BR16" s="446"/>
      <c r="BS16" s="446"/>
      <c r="BT16" s="446"/>
      <c r="BU16" s="447"/>
      <c r="BV16" s="445">
        <v>57759689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5">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61152</v>
      </c>
      <c r="AD17" s="422"/>
      <c r="AE17" s="422"/>
      <c r="AF17" s="422"/>
      <c r="AG17" s="423"/>
      <c r="AH17" s="421">
        <v>66672</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91095841</v>
      </c>
      <c r="BO17" s="446"/>
      <c r="BP17" s="446"/>
      <c r="BQ17" s="446"/>
      <c r="BR17" s="446"/>
      <c r="BS17" s="446"/>
      <c r="BT17" s="446"/>
      <c r="BU17" s="447"/>
      <c r="BV17" s="445">
        <v>89051367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5">
      <c r="A18" s="166"/>
      <c r="B18" s="507" t="s">
        <v>151</v>
      </c>
      <c r="C18" s="508"/>
      <c r="D18" s="508"/>
      <c r="E18" s="509"/>
      <c r="F18" s="509"/>
      <c r="G18" s="509"/>
      <c r="H18" s="509"/>
      <c r="I18" s="509"/>
      <c r="J18" s="509"/>
      <c r="K18" s="509"/>
      <c r="L18" s="510">
        <v>20.37</v>
      </c>
      <c r="M18" s="510"/>
      <c r="N18" s="510"/>
      <c r="O18" s="510"/>
      <c r="P18" s="510"/>
      <c r="Q18" s="510"/>
      <c r="R18" s="511"/>
      <c r="S18" s="511"/>
      <c r="T18" s="511"/>
      <c r="U18" s="511"/>
      <c r="V18" s="512"/>
      <c r="W18" s="526"/>
      <c r="X18" s="527"/>
      <c r="Y18" s="527"/>
      <c r="Z18" s="527"/>
      <c r="AA18" s="527"/>
      <c r="AB18" s="537"/>
      <c r="AC18" s="409">
        <v>88.6</v>
      </c>
      <c r="AD18" s="410"/>
      <c r="AE18" s="410"/>
      <c r="AF18" s="410"/>
      <c r="AG18" s="513"/>
      <c r="AH18" s="409">
        <v>90</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68721333</v>
      </c>
      <c r="BO18" s="446"/>
      <c r="BP18" s="446"/>
      <c r="BQ18" s="446"/>
      <c r="BR18" s="446"/>
      <c r="BS18" s="446"/>
      <c r="BT18" s="446"/>
      <c r="BU18" s="447"/>
      <c r="BV18" s="445">
        <v>67231825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5">
      <c r="A19" s="166"/>
      <c r="B19" s="507" t="s">
        <v>153</v>
      </c>
      <c r="C19" s="508"/>
      <c r="D19" s="508"/>
      <c r="E19" s="509"/>
      <c r="F19" s="509"/>
      <c r="G19" s="509"/>
      <c r="H19" s="509"/>
      <c r="I19" s="509"/>
      <c r="J19" s="509"/>
      <c r="K19" s="509"/>
      <c r="L19" s="515">
        <v>11943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141043708</v>
      </c>
      <c r="BO19" s="446"/>
      <c r="BP19" s="446"/>
      <c r="BQ19" s="446"/>
      <c r="BR19" s="446"/>
      <c r="BS19" s="446"/>
      <c r="BT19" s="446"/>
      <c r="BU19" s="447"/>
      <c r="BV19" s="445">
        <v>107008947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5">
      <c r="A20" s="166"/>
      <c r="B20" s="507" t="s">
        <v>155</v>
      </c>
      <c r="C20" s="508"/>
      <c r="D20" s="508"/>
      <c r="E20" s="509"/>
      <c r="F20" s="509"/>
      <c r="G20" s="509"/>
      <c r="H20" s="509"/>
      <c r="I20" s="509"/>
      <c r="J20" s="509"/>
      <c r="K20" s="509"/>
      <c r="L20" s="515">
        <v>130562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2">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5">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2">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1081924</v>
      </c>
      <c r="BO23" s="446"/>
      <c r="BP23" s="446"/>
      <c r="BQ23" s="446"/>
      <c r="BR23" s="446"/>
      <c r="BS23" s="446"/>
      <c r="BT23" s="446"/>
      <c r="BU23" s="447"/>
      <c r="BV23" s="445">
        <v>1813679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5">
      <c r="A24" s="166"/>
      <c r="B24" s="477"/>
      <c r="C24" s="478"/>
      <c r="D24" s="479"/>
      <c r="E24" s="418" t="s">
        <v>164</v>
      </c>
      <c r="F24" s="419"/>
      <c r="G24" s="419"/>
      <c r="H24" s="419"/>
      <c r="I24" s="419"/>
      <c r="J24" s="419"/>
      <c r="K24" s="420"/>
      <c r="L24" s="421">
        <v>1</v>
      </c>
      <c r="M24" s="422"/>
      <c r="N24" s="422"/>
      <c r="O24" s="422"/>
      <c r="P24" s="423"/>
      <c r="Q24" s="421">
        <v>12549</v>
      </c>
      <c r="R24" s="422"/>
      <c r="S24" s="422"/>
      <c r="T24" s="422"/>
      <c r="U24" s="422"/>
      <c r="V24" s="423"/>
      <c r="W24" s="487"/>
      <c r="X24" s="478"/>
      <c r="Y24" s="479"/>
      <c r="Z24" s="418" t="s">
        <v>165</v>
      </c>
      <c r="AA24" s="419"/>
      <c r="AB24" s="419"/>
      <c r="AC24" s="419"/>
      <c r="AD24" s="419"/>
      <c r="AE24" s="419"/>
      <c r="AF24" s="419"/>
      <c r="AG24" s="420"/>
      <c r="AH24" s="421">
        <v>1954</v>
      </c>
      <c r="AI24" s="422"/>
      <c r="AJ24" s="422"/>
      <c r="AK24" s="422"/>
      <c r="AL24" s="423"/>
      <c r="AM24" s="421">
        <v>5899126</v>
      </c>
      <c r="AN24" s="422"/>
      <c r="AO24" s="422"/>
      <c r="AP24" s="422"/>
      <c r="AQ24" s="422"/>
      <c r="AR24" s="423"/>
      <c r="AS24" s="421">
        <v>3019</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1075724</v>
      </c>
      <c r="BO24" s="446"/>
      <c r="BP24" s="446"/>
      <c r="BQ24" s="446"/>
      <c r="BR24" s="446"/>
      <c r="BS24" s="446"/>
      <c r="BT24" s="446"/>
      <c r="BU24" s="447"/>
      <c r="BV24" s="445">
        <v>1807479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2">
      <c r="A25" s="166"/>
      <c r="B25" s="477"/>
      <c r="C25" s="478"/>
      <c r="D25" s="479"/>
      <c r="E25" s="418" t="s">
        <v>167</v>
      </c>
      <c r="F25" s="419"/>
      <c r="G25" s="419"/>
      <c r="H25" s="419"/>
      <c r="I25" s="419"/>
      <c r="J25" s="419"/>
      <c r="K25" s="420"/>
      <c r="L25" s="421">
        <v>2</v>
      </c>
      <c r="M25" s="422"/>
      <c r="N25" s="422"/>
      <c r="O25" s="422"/>
      <c r="P25" s="423"/>
      <c r="Q25" s="421">
        <v>10095</v>
      </c>
      <c r="R25" s="422"/>
      <c r="S25" s="422"/>
      <c r="T25" s="422"/>
      <c r="U25" s="422"/>
      <c r="V25" s="423"/>
      <c r="W25" s="487"/>
      <c r="X25" s="478"/>
      <c r="Y25" s="479"/>
      <c r="Z25" s="418" t="s">
        <v>168</v>
      </c>
      <c r="AA25" s="419"/>
      <c r="AB25" s="419"/>
      <c r="AC25" s="419"/>
      <c r="AD25" s="419"/>
      <c r="AE25" s="419"/>
      <c r="AF25" s="419"/>
      <c r="AG25" s="420"/>
      <c r="AH25" s="421" t="s">
        <v>133</v>
      </c>
      <c r="AI25" s="422"/>
      <c r="AJ25" s="422"/>
      <c r="AK25" s="422"/>
      <c r="AL25" s="423"/>
      <c r="AM25" s="421" t="s">
        <v>133</v>
      </c>
      <c r="AN25" s="422"/>
      <c r="AO25" s="422"/>
      <c r="AP25" s="422"/>
      <c r="AQ25" s="422"/>
      <c r="AR25" s="423"/>
      <c r="AS25" s="421" t="s">
        <v>133</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20550558</v>
      </c>
      <c r="BO25" s="441"/>
      <c r="BP25" s="441"/>
      <c r="BQ25" s="441"/>
      <c r="BR25" s="441"/>
      <c r="BS25" s="441"/>
      <c r="BT25" s="441"/>
      <c r="BU25" s="442"/>
      <c r="BV25" s="440">
        <v>29978874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2">
      <c r="A26" s="166"/>
      <c r="B26" s="477"/>
      <c r="C26" s="478"/>
      <c r="D26" s="479"/>
      <c r="E26" s="418" t="s">
        <v>170</v>
      </c>
      <c r="F26" s="419"/>
      <c r="G26" s="419"/>
      <c r="H26" s="419"/>
      <c r="I26" s="419"/>
      <c r="J26" s="419"/>
      <c r="K26" s="420"/>
      <c r="L26" s="421">
        <v>1</v>
      </c>
      <c r="M26" s="422"/>
      <c r="N26" s="422"/>
      <c r="O26" s="422"/>
      <c r="P26" s="423"/>
      <c r="Q26" s="421">
        <v>9374</v>
      </c>
      <c r="R26" s="422"/>
      <c r="S26" s="422"/>
      <c r="T26" s="422"/>
      <c r="U26" s="422"/>
      <c r="V26" s="423"/>
      <c r="W26" s="487"/>
      <c r="X26" s="478"/>
      <c r="Y26" s="479"/>
      <c r="Z26" s="418" t="s">
        <v>171</v>
      </c>
      <c r="AA26" s="500"/>
      <c r="AB26" s="500"/>
      <c r="AC26" s="500"/>
      <c r="AD26" s="500"/>
      <c r="AE26" s="500"/>
      <c r="AF26" s="500"/>
      <c r="AG26" s="501"/>
      <c r="AH26" s="421">
        <v>222</v>
      </c>
      <c r="AI26" s="422"/>
      <c r="AJ26" s="422"/>
      <c r="AK26" s="422"/>
      <c r="AL26" s="423"/>
      <c r="AM26" s="421">
        <v>673548</v>
      </c>
      <c r="AN26" s="422"/>
      <c r="AO26" s="422"/>
      <c r="AP26" s="422"/>
      <c r="AQ26" s="422"/>
      <c r="AR26" s="423"/>
      <c r="AS26" s="421">
        <v>3034</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v>50000</v>
      </c>
      <c r="BO26" s="446"/>
      <c r="BP26" s="446"/>
      <c r="BQ26" s="446"/>
      <c r="BR26" s="446"/>
      <c r="BS26" s="446"/>
      <c r="BT26" s="446"/>
      <c r="BU26" s="447"/>
      <c r="BV26" s="445">
        <v>50000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5">
      <c r="A27" s="166"/>
      <c r="B27" s="477"/>
      <c r="C27" s="478"/>
      <c r="D27" s="479"/>
      <c r="E27" s="418" t="s">
        <v>173</v>
      </c>
      <c r="F27" s="419"/>
      <c r="G27" s="419"/>
      <c r="H27" s="419"/>
      <c r="I27" s="419"/>
      <c r="J27" s="419"/>
      <c r="K27" s="420"/>
      <c r="L27" s="421">
        <v>1</v>
      </c>
      <c r="M27" s="422"/>
      <c r="N27" s="422"/>
      <c r="O27" s="422"/>
      <c r="P27" s="423"/>
      <c r="Q27" s="421">
        <v>9064</v>
      </c>
      <c r="R27" s="422"/>
      <c r="S27" s="422"/>
      <c r="T27" s="422"/>
      <c r="U27" s="422"/>
      <c r="V27" s="423"/>
      <c r="W27" s="487"/>
      <c r="X27" s="478"/>
      <c r="Y27" s="479"/>
      <c r="Z27" s="418" t="s">
        <v>174</v>
      </c>
      <c r="AA27" s="419"/>
      <c r="AB27" s="419"/>
      <c r="AC27" s="419"/>
      <c r="AD27" s="419"/>
      <c r="AE27" s="419"/>
      <c r="AF27" s="419"/>
      <c r="AG27" s="420"/>
      <c r="AH27" s="421">
        <v>88</v>
      </c>
      <c r="AI27" s="422"/>
      <c r="AJ27" s="422"/>
      <c r="AK27" s="422"/>
      <c r="AL27" s="423"/>
      <c r="AM27" s="421">
        <v>272972</v>
      </c>
      <c r="AN27" s="422"/>
      <c r="AO27" s="422"/>
      <c r="AP27" s="422"/>
      <c r="AQ27" s="422"/>
      <c r="AR27" s="423"/>
      <c r="AS27" s="421">
        <v>3102</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4000000</v>
      </c>
      <c r="BO27" s="449"/>
      <c r="BP27" s="449"/>
      <c r="BQ27" s="449"/>
      <c r="BR27" s="449"/>
      <c r="BS27" s="449"/>
      <c r="BT27" s="449"/>
      <c r="BU27" s="450"/>
      <c r="BV27" s="448">
        <v>4000000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2">
      <c r="A28" s="166"/>
      <c r="B28" s="477"/>
      <c r="C28" s="478"/>
      <c r="D28" s="479"/>
      <c r="E28" s="418" t="s">
        <v>176</v>
      </c>
      <c r="F28" s="419"/>
      <c r="G28" s="419"/>
      <c r="H28" s="419"/>
      <c r="I28" s="419"/>
      <c r="J28" s="419"/>
      <c r="K28" s="420"/>
      <c r="L28" s="421">
        <v>1</v>
      </c>
      <c r="M28" s="422"/>
      <c r="N28" s="422"/>
      <c r="O28" s="422"/>
      <c r="P28" s="423"/>
      <c r="Q28" s="421">
        <v>7842</v>
      </c>
      <c r="R28" s="422"/>
      <c r="S28" s="422"/>
      <c r="T28" s="422"/>
      <c r="U28" s="422"/>
      <c r="V28" s="423"/>
      <c r="W28" s="487"/>
      <c r="X28" s="478"/>
      <c r="Y28" s="479"/>
      <c r="Z28" s="418" t="s">
        <v>177</v>
      </c>
      <c r="AA28" s="419"/>
      <c r="AB28" s="419"/>
      <c r="AC28" s="419"/>
      <c r="AD28" s="419"/>
      <c r="AE28" s="419"/>
      <c r="AF28" s="419"/>
      <c r="AG28" s="420"/>
      <c r="AH28" s="421" t="s">
        <v>133</v>
      </c>
      <c r="AI28" s="422"/>
      <c r="AJ28" s="422"/>
      <c r="AK28" s="422"/>
      <c r="AL28" s="423"/>
      <c r="AM28" s="421" t="s">
        <v>133</v>
      </c>
      <c r="AN28" s="422"/>
      <c r="AO28" s="422"/>
      <c r="AP28" s="422"/>
      <c r="AQ28" s="422"/>
      <c r="AR28" s="423"/>
      <c r="AS28" s="421" t="s">
        <v>133</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44529509</v>
      </c>
      <c r="BO28" s="441"/>
      <c r="BP28" s="441"/>
      <c r="BQ28" s="441"/>
      <c r="BR28" s="441"/>
      <c r="BS28" s="441"/>
      <c r="BT28" s="441"/>
      <c r="BU28" s="442"/>
      <c r="BV28" s="440">
        <v>72257568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2">
      <c r="A29" s="166"/>
      <c r="B29" s="477"/>
      <c r="C29" s="478"/>
      <c r="D29" s="479"/>
      <c r="E29" s="418" t="s">
        <v>179</v>
      </c>
      <c r="F29" s="419"/>
      <c r="G29" s="419"/>
      <c r="H29" s="419"/>
      <c r="I29" s="419"/>
      <c r="J29" s="419"/>
      <c r="K29" s="420"/>
      <c r="L29" s="421">
        <v>32</v>
      </c>
      <c r="M29" s="422"/>
      <c r="N29" s="422"/>
      <c r="O29" s="422"/>
      <c r="P29" s="423"/>
      <c r="Q29" s="421">
        <v>6139</v>
      </c>
      <c r="R29" s="422"/>
      <c r="S29" s="422"/>
      <c r="T29" s="422"/>
      <c r="U29" s="422"/>
      <c r="V29" s="423"/>
      <c r="W29" s="488"/>
      <c r="X29" s="489"/>
      <c r="Y29" s="490"/>
      <c r="Z29" s="418" t="s">
        <v>180</v>
      </c>
      <c r="AA29" s="419"/>
      <c r="AB29" s="419"/>
      <c r="AC29" s="419"/>
      <c r="AD29" s="419"/>
      <c r="AE29" s="419"/>
      <c r="AF29" s="419"/>
      <c r="AG29" s="420"/>
      <c r="AH29" s="421">
        <v>2042</v>
      </c>
      <c r="AI29" s="422"/>
      <c r="AJ29" s="422"/>
      <c r="AK29" s="422"/>
      <c r="AL29" s="423"/>
      <c r="AM29" s="421">
        <v>6172098</v>
      </c>
      <c r="AN29" s="422"/>
      <c r="AO29" s="422"/>
      <c r="AP29" s="422"/>
      <c r="AQ29" s="422"/>
      <c r="AR29" s="423"/>
      <c r="AS29" s="421">
        <v>3023</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t="s">
        <v>133</v>
      </c>
      <c r="BO29" s="446"/>
      <c r="BP29" s="446"/>
      <c r="BQ29" s="446"/>
      <c r="BR29" s="446"/>
      <c r="BS29" s="446"/>
      <c r="BT29" s="446"/>
      <c r="BU29" s="447"/>
      <c r="BV29" s="445" t="s">
        <v>133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5">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99.7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103948056</v>
      </c>
      <c r="BO30" s="449"/>
      <c r="BP30" s="449"/>
      <c r="BQ30" s="449"/>
      <c r="BR30" s="449"/>
      <c r="BS30" s="449"/>
      <c r="BT30" s="449"/>
      <c r="BU30" s="450"/>
      <c r="BV30" s="448">
        <v>74861117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189</v>
      </c>
      <c r="V33" s="408"/>
      <c r="W33" s="407" t="s">
        <v>190</v>
      </c>
      <c r="X33" s="407"/>
      <c r="Y33" s="407"/>
      <c r="Z33" s="407"/>
      <c r="AA33" s="407"/>
      <c r="AB33" s="407"/>
      <c r="AC33" s="407"/>
      <c r="AD33" s="407"/>
      <c r="AE33" s="407"/>
      <c r="AF33" s="407"/>
      <c r="AG33" s="407"/>
      <c r="AH33" s="407"/>
      <c r="AI33" s="407"/>
      <c r="AJ33" s="407"/>
      <c r="AK33" s="407"/>
      <c r="AL33" s="195"/>
      <c r="AM33" s="408" t="s">
        <v>189</v>
      </c>
      <c r="AN33" s="408"/>
      <c r="AO33" s="407" t="s">
        <v>190</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189</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x14ac:dyDescent="0.2">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5</v>
      </c>
      <c r="BX34" s="404"/>
      <c r="BY34" s="403" t="str">
        <f>IF('各会計、関係団体の財政状況及び健全化判断比率'!B68="","",'各会計、関係団体の財政状況及び健全化判断比率'!B68)</f>
        <v>特別区人事・厚生事務組合</v>
      </c>
      <c r="BZ34" s="403"/>
      <c r="CA34" s="403"/>
      <c r="CB34" s="403"/>
      <c r="CC34" s="403"/>
      <c r="CD34" s="403"/>
      <c r="CE34" s="403"/>
      <c r="CF34" s="403"/>
      <c r="CG34" s="403"/>
      <c r="CH34" s="403"/>
      <c r="CI34" s="403"/>
      <c r="CJ34" s="403"/>
      <c r="CK34" s="403"/>
      <c r="CL34" s="403"/>
      <c r="CM34" s="403"/>
      <c r="CN34" s="193"/>
      <c r="CO34" s="404">
        <f>IF(CQ34="","",MAX(C34:D43,U34:V43,AM34:AN43,BE34:BF43,BW34:BX43)+1)</f>
        <v>11</v>
      </c>
      <c r="CP34" s="404"/>
      <c r="CQ34" s="403" t="str">
        <f>IF('各会計、関係団体の財政状況及び健全化判断比率'!BS7="","",'各会計、関係団体の財政状況及び健全化判断比率'!BS7)</f>
        <v>港区スポーツふれあい文化健康財団</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2">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6</v>
      </c>
      <c r="BX35" s="404"/>
      <c r="BY35" s="403" t="str">
        <f>IF('各会計、関係団体の財政状況及び健全化判断比率'!B69="","",'各会計、関係団体の財政状況及び健全化判断比率'!B69)</f>
        <v>特別区競馬組合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2">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7</v>
      </c>
      <c r="BX36" s="404"/>
      <c r="BY36" s="403" t="str">
        <f>IF('各会計、関係団体の財政状況及び健全化判断比率'!B70="","",'各会計、関係団体の財政状況及び健全化判断比率'!B70)</f>
        <v>臨海部広域斎場組合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2">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8</v>
      </c>
      <c r="BX37" s="404"/>
      <c r="BY37" s="403" t="str">
        <f>IF('各会計、関係団体の財政状況及び健全化判断比率'!B71="","",'各会計、関係団体の財政状況及び健全化判断比率'!B71)</f>
        <v>東京二十三区清掃一部事務組合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2">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9</v>
      </c>
      <c r="BX38" s="404"/>
      <c r="BY38" s="403" t="str">
        <f>IF('各会計、関係団体の財政状況及び健全化判断比率'!B72="","",'各会計、関係団体の財政状況及び健全化判断比率'!B72)</f>
        <v>東京都後期高齢者医療広域連合（一般会計）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2">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10</v>
      </c>
      <c r="BX39" s="404"/>
      <c r="BY39" s="403" t="str">
        <f>IF('各会計、関係団体の財政状況及び健全化判断比率'!B73="","",'各会計、関係団体の財政状況及び健全化判断比率'!B73)</f>
        <v>東京都後期高齢者医療広域連合
（後期高齢者医療特別会計）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2">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2">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2">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2">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200</v>
      </c>
    </row>
    <row r="50" spans="5:5" x14ac:dyDescent="0.2">
      <c r="E50" s="167" t="s">
        <v>201</v>
      </c>
    </row>
    <row r="51" spans="5:5" x14ac:dyDescent="0.2">
      <c r="E51" s="167" t="s">
        <v>202</v>
      </c>
    </row>
    <row r="52" spans="5:5" x14ac:dyDescent="0.2">
      <c r="E52" s="167" t="s">
        <v>203</v>
      </c>
    </row>
    <row r="53" spans="5:5" x14ac:dyDescent="0.2">
      <c r="E53" s="167" t="s">
        <v>204</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hm2rSmKtY8AY0rwZ8H+5H0+r140xNTnb77WUAboBn4dbqGH/f570HOrAbQ5qKU05UGWQTX8NsswhyhIxjR/CSw==" saltValue="CceT/QgHYDMdDu3j0kywQ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2">
      <c r="A34" s="22"/>
      <c r="B34" s="31"/>
      <c r="C34" s="1224" t="s">
        <v>553</v>
      </c>
      <c r="D34" s="1224"/>
      <c r="E34" s="1225"/>
      <c r="F34" s="32">
        <v>10.46</v>
      </c>
      <c r="G34" s="33">
        <v>14.69</v>
      </c>
      <c r="H34" s="33">
        <v>11</v>
      </c>
      <c r="I34" s="33">
        <v>7.77</v>
      </c>
      <c r="J34" s="34">
        <v>10.91</v>
      </c>
      <c r="K34" s="22"/>
      <c r="L34" s="22"/>
      <c r="M34" s="22"/>
      <c r="N34" s="22"/>
      <c r="O34" s="22"/>
      <c r="P34" s="22"/>
    </row>
    <row r="35" spans="1:16" ht="39" customHeight="1" x14ac:dyDescent="0.2">
      <c r="A35" s="22"/>
      <c r="B35" s="35"/>
      <c r="C35" s="1218" t="s">
        <v>554</v>
      </c>
      <c r="D35" s="1219"/>
      <c r="E35" s="1220"/>
      <c r="F35" s="36">
        <v>1.1299999999999999</v>
      </c>
      <c r="G35" s="37">
        <v>0.71</v>
      </c>
      <c r="H35" s="37">
        <v>0.78</v>
      </c>
      <c r="I35" s="37">
        <v>1.33</v>
      </c>
      <c r="J35" s="38">
        <v>1.73</v>
      </c>
      <c r="K35" s="22"/>
      <c r="L35" s="22"/>
      <c r="M35" s="22"/>
      <c r="N35" s="22"/>
      <c r="O35" s="22"/>
      <c r="P35" s="22"/>
    </row>
    <row r="36" spans="1:16" ht="39" customHeight="1" x14ac:dyDescent="0.2">
      <c r="A36" s="22"/>
      <c r="B36" s="35"/>
      <c r="C36" s="1218" t="s">
        <v>555</v>
      </c>
      <c r="D36" s="1219"/>
      <c r="E36" s="1220"/>
      <c r="F36" s="36">
        <v>0.09</v>
      </c>
      <c r="G36" s="37">
        <v>0.12</v>
      </c>
      <c r="H36" s="37">
        <v>0.39</v>
      </c>
      <c r="I36" s="37">
        <v>0.5</v>
      </c>
      <c r="J36" s="38">
        <v>0.56000000000000005</v>
      </c>
      <c r="K36" s="22"/>
      <c r="L36" s="22"/>
      <c r="M36" s="22"/>
      <c r="N36" s="22"/>
      <c r="O36" s="22"/>
      <c r="P36" s="22"/>
    </row>
    <row r="37" spans="1:16" ht="39" customHeight="1" x14ac:dyDescent="0.2">
      <c r="A37" s="22"/>
      <c r="B37" s="35"/>
      <c r="C37" s="1218" t="s">
        <v>556</v>
      </c>
      <c r="D37" s="1219"/>
      <c r="E37" s="1220"/>
      <c r="F37" s="36">
        <v>0.18</v>
      </c>
      <c r="G37" s="37">
        <v>0.13</v>
      </c>
      <c r="H37" s="37">
        <v>0.16</v>
      </c>
      <c r="I37" s="37">
        <v>0.18</v>
      </c>
      <c r="J37" s="38">
        <v>0.06</v>
      </c>
      <c r="K37" s="22"/>
      <c r="L37" s="22"/>
      <c r="M37" s="22"/>
      <c r="N37" s="22"/>
      <c r="O37" s="22"/>
      <c r="P37" s="22"/>
    </row>
    <row r="38" spans="1:16" ht="39" customHeight="1" x14ac:dyDescent="0.2">
      <c r="A38" s="22"/>
      <c r="B38" s="35"/>
      <c r="C38" s="1218"/>
      <c r="D38" s="1219"/>
      <c r="E38" s="1220"/>
      <c r="F38" s="36"/>
      <c r="G38" s="37"/>
      <c r="H38" s="37"/>
      <c r="I38" s="37"/>
      <c r="J38" s="38"/>
      <c r="K38" s="22"/>
      <c r="L38" s="22"/>
      <c r="M38" s="22"/>
      <c r="N38" s="22"/>
      <c r="O38" s="22"/>
      <c r="P38" s="22"/>
    </row>
    <row r="39" spans="1:16" ht="39" customHeight="1" x14ac:dyDescent="0.2">
      <c r="A39" s="22"/>
      <c r="B39" s="35"/>
      <c r="C39" s="1218"/>
      <c r="D39" s="1219"/>
      <c r="E39" s="1220"/>
      <c r="F39" s="36"/>
      <c r="G39" s="37"/>
      <c r="H39" s="37"/>
      <c r="I39" s="37"/>
      <c r="J39" s="38"/>
      <c r="K39" s="22"/>
      <c r="L39" s="22"/>
      <c r="M39" s="22"/>
      <c r="N39" s="22"/>
      <c r="O39" s="22"/>
      <c r="P39" s="22"/>
    </row>
    <row r="40" spans="1:16" ht="39" customHeight="1" x14ac:dyDescent="0.2">
      <c r="A40" s="22"/>
      <c r="B40" s="35"/>
      <c r="C40" s="1218"/>
      <c r="D40" s="1219"/>
      <c r="E40" s="1220"/>
      <c r="F40" s="36"/>
      <c r="G40" s="37"/>
      <c r="H40" s="37"/>
      <c r="I40" s="37"/>
      <c r="J40" s="38"/>
      <c r="K40" s="22"/>
      <c r="L40" s="22"/>
      <c r="M40" s="22"/>
      <c r="N40" s="22"/>
      <c r="O40" s="22"/>
      <c r="P40" s="22"/>
    </row>
    <row r="41" spans="1:16" ht="39" customHeight="1" x14ac:dyDescent="0.2">
      <c r="A41" s="22"/>
      <c r="B41" s="35"/>
      <c r="C41" s="1218"/>
      <c r="D41" s="1219"/>
      <c r="E41" s="1220"/>
      <c r="F41" s="36"/>
      <c r="G41" s="37"/>
      <c r="H41" s="37"/>
      <c r="I41" s="37"/>
      <c r="J41" s="38"/>
      <c r="K41" s="22"/>
      <c r="L41" s="22"/>
      <c r="M41" s="22"/>
      <c r="N41" s="22"/>
      <c r="O41" s="22"/>
      <c r="P41" s="22"/>
    </row>
    <row r="42" spans="1:16" ht="39" customHeight="1" x14ac:dyDescent="0.2">
      <c r="A42" s="22"/>
      <c r="B42" s="39"/>
      <c r="C42" s="1218" t="s">
        <v>557</v>
      </c>
      <c r="D42" s="1219"/>
      <c r="E42" s="1220"/>
      <c r="F42" s="36" t="s">
        <v>501</v>
      </c>
      <c r="G42" s="37" t="s">
        <v>501</v>
      </c>
      <c r="H42" s="37" t="s">
        <v>501</v>
      </c>
      <c r="I42" s="37" t="s">
        <v>501</v>
      </c>
      <c r="J42" s="38" t="s">
        <v>501</v>
      </c>
      <c r="K42" s="22"/>
      <c r="L42" s="22"/>
      <c r="M42" s="22"/>
      <c r="N42" s="22"/>
      <c r="O42" s="22"/>
      <c r="P42" s="22"/>
    </row>
    <row r="43" spans="1:16" ht="39" customHeight="1" thickBot="1" x14ac:dyDescent="0.25">
      <c r="A43" s="22"/>
      <c r="B43" s="40"/>
      <c r="C43" s="1221" t="s">
        <v>558</v>
      </c>
      <c r="D43" s="1222"/>
      <c r="E43" s="1223"/>
      <c r="F43" s="41" t="s">
        <v>501</v>
      </c>
      <c r="G43" s="42" t="s">
        <v>501</v>
      </c>
      <c r="H43" s="42" t="s">
        <v>501</v>
      </c>
      <c r="I43" s="42" t="s">
        <v>501</v>
      </c>
      <c r="J43" s="43" t="s">
        <v>501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DZhng/vnuydUdBO/H9tPiXAVpQ/sydirDt85Njt70nbBfIA+1fuDzeF2VXK0rTfGGvzWfJxkSz0IMGUr37ivhQ==" saltValue="A4d/+vjKkjCjQ3hyrnu1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1470</v>
      </c>
      <c r="L45" s="60">
        <v>1470</v>
      </c>
      <c r="M45" s="60">
        <v>1383</v>
      </c>
      <c r="N45" s="60">
        <v>992</v>
      </c>
      <c r="O45" s="61">
        <v>770</v>
      </c>
      <c r="P45" s="48"/>
      <c r="Q45" s="48"/>
      <c r="R45" s="48"/>
      <c r="S45" s="48"/>
      <c r="T45" s="48"/>
      <c r="U45" s="48"/>
    </row>
    <row r="46" spans="1:21" ht="30.75" customHeight="1" x14ac:dyDescent="0.2">
      <c r="A46" s="48"/>
      <c r="B46" s="1236"/>
      <c r="C46" s="1237"/>
      <c r="D46" s="62"/>
      <c r="E46" s="1228" t="s">
        <v>13</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x14ac:dyDescent="0.2">
      <c r="A47" s="48"/>
      <c r="B47" s="1236"/>
      <c r="C47" s="1237"/>
      <c r="D47" s="62"/>
      <c r="E47" s="1228" t="s">
        <v>14</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x14ac:dyDescent="0.2">
      <c r="A48" s="48"/>
      <c r="B48" s="1236"/>
      <c r="C48" s="1237"/>
      <c r="D48" s="62"/>
      <c r="E48" s="1228" t="s">
        <v>15</v>
      </c>
      <c r="F48" s="1228"/>
      <c r="G48" s="1228"/>
      <c r="H48" s="1228"/>
      <c r="I48" s="1228"/>
      <c r="J48" s="1229"/>
      <c r="K48" s="63" t="s">
        <v>501</v>
      </c>
      <c r="L48" s="64" t="s">
        <v>501</v>
      </c>
      <c r="M48" s="64" t="s">
        <v>501</v>
      </c>
      <c r="N48" s="64" t="s">
        <v>501</v>
      </c>
      <c r="O48" s="65" t="s">
        <v>501</v>
      </c>
      <c r="P48" s="48"/>
      <c r="Q48" s="48"/>
      <c r="R48" s="48"/>
      <c r="S48" s="48"/>
      <c r="T48" s="48"/>
      <c r="U48" s="48"/>
    </row>
    <row r="49" spans="1:21" ht="30.75" customHeight="1" x14ac:dyDescent="0.2">
      <c r="A49" s="48"/>
      <c r="B49" s="1236"/>
      <c r="C49" s="1237"/>
      <c r="D49" s="62"/>
      <c r="E49" s="1228" t="s">
        <v>16</v>
      </c>
      <c r="F49" s="1228"/>
      <c r="G49" s="1228"/>
      <c r="H49" s="1228"/>
      <c r="I49" s="1228"/>
      <c r="J49" s="1229"/>
      <c r="K49" s="63">
        <v>262</v>
      </c>
      <c r="L49" s="64">
        <v>218</v>
      </c>
      <c r="M49" s="64">
        <v>200</v>
      </c>
      <c r="N49" s="64">
        <v>133</v>
      </c>
      <c r="O49" s="65">
        <v>109</v>
      </c>
      <c r="P49" s="48"/>
      <c r="Q49" s="48"/>
      <c r="R49" s="48"/>
      <c r="S49" s="48"/>
      <c r="T49" s="48"/>
      <c r="U49" s="48"/>
    </row>
    <row r="50" spans="1:21" ht="30.75" customHeight="1" x14ac:dyDescent="0.2">
      <c r="A50" s="48"/>
      <c r="B50" s="1236"/>
      <c r="C50" s="1237"/>
      <c r="D50" s="62"/>
      <c r="E50" s="1228" t="s">
        <v>17</v>
      </c>
      <c r="F50" s="1228"/>
      <c r="G50" s="1228"/>
      <c r="H50" s="1228"/>
      <c r="I50" s="1228"/>
      <c r="J50" s="1229"/>
      <c r="K50" s="63">
        <v>1133</v>
      </c>
      <c r="L50" s="64">
        <v>895</v>
      </c>
      <c r="M50" s="64">
        <v>701</v>
      </c>
      <c r="N50" s="64">
        <v>526</v>
      </c>
      <c r="O50" s="65">
        <v>430</v>
      </c>
      <c r="P50" s="48"/>
      <c r="Q50" s="48"/>
      <c r="R50" s="48"/>
      <c r="S50" s="48"/>
      <c r="T50" s="48"/>
      <c r="U50" s="48"/>
    </row>
    <row r="51" spans="1:21" ht="30.75" customHeight="1" x14ac:dyDescent="0.2">
      <c r="A51" s="48"/>
      <c r="B51" s="1238"/>
      <c r="C51" s="1239"/>
      <c r="D51" s="66"/>
      <c r="E51" s="1228" t="s">
        <v>18</v>
      </c>
      <c r="F51" s="1228"/>
      <c r="G51" s="1228"/>
      <c r="H51" s="1228"/>
      <c r="I51" s="1228"/>
      <c r="J51" s="1229"/>
      <c r="K51" s="63" t="s">
        <v>501</v>
      </c>
      <c r="L51" s="64" t="s">
        <v>501</v>
      </c>
      <c r="M51" s="64" t="s">
        <v>501</v>
      </c>
      <c r="N51" s="64" t="s">
        <v>501</v>
      </c>
      <c r="O51" s="65" t="s">
        <v>501</v>
      </c>
      <c r="P51" s="48"/>
      <c r="Q51" s="48"/>
      <c r="R51" s="48"/>
      <c r="S51" s="48"/>
      <c r="T51" s="48"/>
      <c r="U51" s="48"/>
    </row>
    <row r="52" spans="1:21" ht="30.75" customHeight="1" x14ac:dyDescent="0.2">
      <c r="A52" s="48"/>
      <c r="B52" s="1226" t="s">
        <v>19</v>
      </c>
      <c r="C52" s="1227"/>
      <c r="D52" s="66"/>
      <c r="E52" s="1228" t="s">
        <v>20</v>
      </c>
      <c r="F52" s="1228"/>
      <c r="G52" s="1228"/>
      <c r="H52" s="1228"/>
      <c r="I52" s="1228"/>
      <c r="J52" s="1229"/>
      <c r="K52" s="63">
        <v>3866</v>
      </c>
      <c r="L52" s="64">
        <v>3966</v>
      </c>
      <c r="M52" s="64">
        <v>4141</v>
      </c>
      <c r="N52" s="64">
        <v>3707</v>
      </c>
      <c r="O52" s="65">
        <v>3752</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-1001</v>
      </c>
      <c r="L53" s="69">
        <v>-1383</v>
      </c>
      <c r="M53" s="69">
        <v>-1857</v>
      </c>
      <c r="N53" s="69">
        <v>-2056</v>
      </c>
      <c r="O53" s="70">
        <v>-2443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G5nXotHv0rfmXdBO2w+19jZbCPNYBL8BmnBOAZFMer4+viLZyxF5GVZON8TKG6lT1BEMvGaU8YvyAg/axpRfA==" saltValue="4uFbCyzs1iWwoYNzQUQJV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544</v>
      </c>
      <c r="J40" s="79" t="s">
        <v>545</v>
      </c>
      <c r="K40" s="79" t="s">
        <v>546</v>
      </c>
      <c r="L40" s="79" t="s">
        <v>547</v>
      </c>
      <c r="M40" s="80" t="s">
        <v>548</v>
      </c>
    </row>
    <row r="41" spans="2:13" ht="27.75" customHeight="1" x14ac:dyDescent="0.2">
      <c r="B41" s="1254" t="s">
        <v>24</v>
      </c>
      <c r="C41" s="1255"/>
      <c r="D41" s="81"/>
      <c r="E41" s="1256" t="s">
        <v>25</v>
      </c>
      <c r="F41" s="1256"/>
      <c r="G41" s="1256"/>
      <c r="H41" s="1257"/>
      <c r="I41" s="82">
        <v>5419</v>
      </c>
      <c r="J41" s="83">
        <v>4132</v>
      </c>
      <c r="K41" s="83">
        <v>2767</v>
      </c>
      <c r="L41" s="83">
        <v>1828</v>
      </c>
      <c r="M41" s="84">
        <v>1092</v>
      </c>
    </row>
    <row r="42" spans="2:13" ht="27.75" customHeight="1" x14ac:dyDescent="0.2">
      <c r="B42" s="1244"/>
      <c r="C42" s="1245"/>
      <c r="D42" s="85"/>
      <c r="E42" s="1248" t="s">
        <v>26</v>
      </c>
      <c r="F42" s="1248"/>
      <c r="G42" s="1248"/>
      <c r="H42" s="1249"/>
      <c r="I42" s="86">
        <v>5703</v>
      </c>
      <c r="J42" s="87">
        <v>5963</v>
      </c>
      <c r="K42" s="87">
        <v>5266</v>
      </c>
      <c r="L42" s="87">
        <v>4761</v>
      </c>
      <c r="M42" s="88">
        <v>4255</v>
      </c>
    </row>
    <row r="43" spans="2:13" ht="27.75" customHeight="1" x14ac:dyDescent="0.2">
      <c r="B43" s="1244"/>
      <c r="C43" s="1245"/>
      <c r="D43" s="85"/>
      <c r="E43" s="1248" t="s">
        <v>27</v>
      </c>
      <c r="F43" s="1248"/>
      <c r="G43" s="1248"/>
      <c r="H43" s="1249"/>
      <c r="I43" s="86" t="s">
        <v>501</v>
      </c>
      <c r="J43" s="87" t="s">
        <v>501</v>
      </c>
      <c r="K43" s="87" t="s">
        <v>501</v>
      </c>
      <c r="L43" s="87" t="s">
        <v>501</v>
      </c>
      <c r="M43" s="88" t="s">
        <v>501</v>
      </c>
    </row>
    <row r="44" spans="2:13" ht="27.75" customHeight="1" x14ac:dyDescent="0.2">
      <c r="B44" s="1244"/>
      <c r="C44" s="1245"/>
      <c r="D44" s="85"/>
      <c r="E44" s="1248" t="s">
        <v>28</v>
      </c>
      <c r="F44" s="1248"/>
      <c r="G44" s="1248"/>
      <c r="H44" s="1249"/>
      <c r="I44" s="86">
        <v>1232</v>
      </c>
      <c r="J44" s="87">
        <v>1137</v>
      </c>
      <c r="K44" s="87">
        <v>1018</v>
      </c>
      <c r="L44" s="87">
        <v>988</v>
      </c>
      <c r="M44" s="88">
        <v>1126</v>
      </c>
    </row>
    <row r="45" spans="2:13" ht="27.75" customHeight="1" x14ac:dyDescent="0.2">
      <c r="B45" s="1244"/>
      <c r="C45" s="1245"/>
      <c r="D45" s="85"/>
      <c r="E45" s="1248" t="s">
        <v>29</v>
      </c>
      <c r="F45" s="1248"/>
      <c r="G45" s="1248"/>
      <c r="H45" s="1249"/>
      <c r="I45" s="86">
        <v>16687</v>
      </c>
      <c r="J45" s="87">
        <v>15921</v>
      </c>
      <c r="K45" s="87">
        <v>15005</v>
      </c>
      <c r="L45" s="87">
        <v>13205</v>
      </c>
      <c r="M45" s="88">
        <v>13993</v>
      </c>
    </row>
    <row r="46" spans="2:13" ht="27.75" customHeight="1" x14ac:dyDescent="0.2">
      <c r="B46" s="1244"/>
      <c r="C46" s="1245"/>
      <c r="D46" s="89"/>
      <c r="E46" s="1248" t="s">
        <v>30</v>
      </c>
      <c r="F46" s="1248"/>
      <c r="G46" s="1248"/>
      <c r="H46" s="1249"/>
      <c r="I46" s="86" t="s">
        <v>501</v>
      </c>
      <c r="J46" s="87" t="s">
        <v>501</v>
      </c>
      <c r="K46" s="87" t="s">
        <v>501</v>
      </c>
      <c r="L46" s="87" t="s">
        <v>501</v>
      </c>
      <c r="M46" s="88" t="s">
        <v>501</v>
      </c>
    </row>
    <row r="47" spans="2:13" ht="27.75" customHeight="1" x14ac:dyDescent="0.2">
      <c r="B47" s="1244"/>
      <c r="C47" s="1245"/>
      <c r="D47" s="90"/>
      <c r="E47" s="1258" t="s">
        <v>31</v>
      </c>
      <c r="F47" s="1259"/>
      <c r="G47" s="1259"/>
      <c r="H47" s="1260"/>
      <c r="I47" s="86" t="s">
        <v>501</v>
      </c>
      <c r="J47" s="87" t="s">
        <v>501</v>
      </c>
      <c r="K47" s="87" t="s">
        <v>501</v>
      </c>
      <c r="L47" s="87" t="s">
        <v>501</v>
      </c>
      <c r="M47" s="88" t="s">
        <v>501</v>
      </c>
    </row>
    <row r="48" spans="2:13" ht="27.75" customHeight="1" x14ac:dyDescent="0.2">
      <c r="B48" s="1244"/>
      <c r="C48" s="1245"/>
      <c r="D48" s="85"/>
      <c r="E48" s="1248" t="s">
        <v>32</v>
      </c>
      <c r="F48" s="1248"/>
      <c r="G48" s="1248"/>
      <c r="H48" s="1249"/>
      <c r="I48" s="86" t="s">
        <v>501</v>
      </c>
      <c r="J48" s="87" t="s">
        <v>501</v>
      </c>
      <c r="K48" s="87" t="s">
        <v>501</v>
      </c>
      <c r="L48" s="87" t="s">
        <v>501</v>
      </c>
      <c r="M48" s="88" t="s">
        <v>501</v>
      </c>
    </row>
    <row r="49" spans="2:13" ht="27.75" customHeight="1" x14ac:dyDescent="0.2">
      <c r="B49" s="1246"/>
      <c r="C49" s="1247"/>
      <c r="D49" s="85"/>
      <c r="E49" s="1248" t="s">
        <v>33</v>
      </c>
      <c r="F49" s="1248"/>
      <c r="G49" s="1248"/>
      <c r="H49" s="1249"/>
      <c r="I49" s="86" t="s">
        <v>501</v>
      </c>
      <c r="J49" s="87" t="s">
        <v>501</v>
      </c>
      <c r="K49" s="87" t="s">
        <v>501</v>
      </c>
      <c r="L49" s="87" t="s">
        <v>501</v>
      </c>
      <c r="M49" s="88" t="s">
        <v>501</v>
      </c>
    </row>
    <row r="50" spans="2:13" ht="27.75" customHeight="1" x14ac:dyDescent="0.2">
      <c r="B50" s="1242" t="s">
        <v>34</v>
      </c>
      <c r="C50" s="1243"/>
      <c r="D50" s="91"/>
      <c r="E50" s="1248" t="s">
        <v>35</v>
      </c>
      <c r="F50" s="1248"/>
      <c r="G50" s="1248"/>
      <c r="H50" s="1249"/>
      <c r="I50" s="86">
        <v>129416</v>
      </c>
      <c r="J50" s="87">
        <v>121009</v>
      </c>
      <c r="K50" s="87">
        <v>128872</v>
      </c>
      <c r="L50" s="87">
        <v>151403</v>
      </c>
      <c r="M50" s="88">
        <v>153024</v>
      </c>
    </row>
    <row r="51" spans="2:13" ht="27.75" customHeight="1" x14ac:dyDescent="0.2">
      <c r="B51" s="1244"/>
      <c r="C51" s="1245"/>
      <c r="D51" s="85"/>
      <c r="E51" s="1248" t="s">
        <v>36</v>
      </c>
      <c r="F51" s="1248"/>
      <c r="G51" s="1248"/>
      <c r="H51" s="1249"/>
      <c r="I51" s="86" t="s">
        <v>501</v>
      </c>
      <c r="J51" s="87" t="s">
        <v>501</v>
      </c>
      <c r="K51" s="87" t="s">
        <v>501</v>
      </c>
      <c r="L51" s="87" t="s">
        <v>501</v>
      </c>
      <c r="M51" s="88" t="s">
        <v>501</v>
      </c>
    </row>
    <row r="52" spans="2:13" ht="27.75" customHeight="1" x14ac:dyDescent="0.2">
      <c r="B52" s="1246"/>
      <c r="C52" s="1247"/>
      <c r="D52" s="85"/>
      <c r="E52" s="1248" t="s">
        <v>37</v>
      </c>
      <c r="F52" s="1248"/>
      <c r="G52" s="1248"/>
      <c r="H52" s="1249"/>
      <c r="I52" s="86">
        <v>47984</v>
      </c>
      <c r="J52" s="87">
        <v>44985</v>
      </c>
      <c r="K52" s="87">
        <v>41509</v>
      </c>
      <c r="L52" s="87">
        <v>38120</v>
      </c>
      <c r="M52" s="88">
        <v>34795</v>
      </c>
    </row>
    <row r="53" spans="2:13" ht="27.75" customHeight="1" thickBot="1" x14ac:dyDescent="0.25">
      <c r="B53" s="1250" t="s">
        <v>38</v>
      </c>
      <c r="C53" s="1251"/>
      <c r="D53" s="92"/>
      <c r="E53" s="1252" t="s">
        <v>39</v>
      </c>
      <c r="F53" s="1252"/>
      <c r="G53" s="1252"/>
      <c r="H53" s="1253"/>
      <c r="I53" s="93">
        <v>-148359</v>
      </c>
      <c r="J53" s="94">
        <v>-138841</v>
      </c>
      <c r="K53" s="94">
        <v>-146326</v>
      </c>
      <c r="L53" s="94">
        <v>-168741</v>
      </c>
      <c r="M53" s="95">
        <v>-167354</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KVTu+WcyjFblDrgwLMxZ0Z5oC7mmCdqjOnHptHGIUWnDnhc6P4H/cVk0xAPEkJjunB5cidkm6MXNiG3xv05Ewg==" saltValue="CrLAChpmVG05xubl5Jt2/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546</v>
      </c>
      <c r="G54" s="104" t="s">
        <v>547</v>
      </c>
      <c r="H54" s="105" t="s">
        <v>548</v>
      </c>
    </row>
    <row r="55" spans="2:8" ht="52.5" customHeight="1" x14ac:dyDescent="0.2">
      <c r="B55" s="106"/>
      <c r="C55" s="1269" t="s">
        <v>42</v>
      </c>
      <c r="D55" s="1269"/>
      <c r="E55" s="1270"/>
      <c r="F55" s="107">
        <v>67592</v>
      </c>
      <c r="G55" s="107">
        <v>72258</v>
      </c>
      <c r="H55" s="108">
        <v>44530</v>
      </c>
    </row>
    <row r="56" spans="2:8" ht="52.5" customHeight="1" x14ac:dyDescent="0.2">
      <c r="B56" s="109"/>
      <c r="C56" s="1271" t="s">
        <v>43</v>
      </c>
      <c r="D56" s="1271"/>
      <c r="E56" s="1272"/>
      <c r="F56" s="110" t="s">
        <v>501</v>
      </c>
      <c r="G56" s="110" t="s">
        <v>501</v>
      </c>
      <c r="H56" s="111" t="s">
        <v>501</v>
      </c>
    </row>
    <row r="57" spans="2:8" ht="53.25" customHeight="1" x14ac:dyDescent="0.2">
      <c r="B57" s="109"/>
      <c r="C57" s="1273" t="s">
        <v>44</v>
      </c>
      <c r="D57" s="1273"/>
      <c r="E57" s="1274"/>
      <c r="F57" s="112">
        <v>57210</v>
      </c>
      <c r="G57" s="112">
        <v>74861</v>
      </c>
      <c r="H57" s="113">
        <v>103948</v>
      </c>
    </row>
    <row r="58" spans="2:8" ht="45.75" customHeight="1" x14ac:dyDescent="0.2">
      <c r="B58" s="114"/>
      <c r="C58" s="1261" t="s">
        <v>573</v>
      </c>
      <c r="D58" s="1262"/>
      <c r="E58" s="1263"/>
      <c r="F58" s="115">
        <v>4775</v>
      </c>
      <c r="G58" s="115">
        <v>12008</v>
      </c>
      <c r="H58" s="116">
        <v>54016</v>
      </c>
    </row>
    <row r="59" spans="2:8" ht="45.75" customHeight="1" x14ac:dyDescent="0.2">
      <c r="B59" s="114"/>
      <c r="C59" s="1261" t="s">
        <v>574</v>
      </c>
      <c r="D59" s="1262"/>
      <c r="E59" s="1263"/>
      <c r="F59" s="115">
        <v>11630</v>
      </c>
      <c r="G59" s="115">
        <v>16780</v>
      </c>
      <c r="H59" s="116">
        <v>14621</v>
      </c>
    </row>
    <row r="60" spans="2:8" ht="45.75" customHeight="1" x14ac:dyDescent="0.2">
      <c r="B60" s="114"/>
      <c r="C60" s="1261" t="s">
        <v>575</v>
      </c>
      <c r="D60" s="1262"/>
      <c r="E60" s="1263"/>
      <c r="F60" s="115">
        <v>14949</v>
      </c>
      <c r="G60" s="115">
        <v>19586</v>
      </c>
      <c r="H60" s="116">
        <v>10600</v>
      </c>
    </row>
    <row r="61" spans="2:8" ht="45.75" customHeight="1" x14ac:dyDescent="0.2">
      <c r="B61" s="114"/>
      <c r="C61" s="1261" t="s">
        <v>576</v>
      </c>
      <c r="D61" s="1262"/>
      <c r="E61" s="1263"/>
      <c r="F61" s="115">
        <v>8253</v>
      </c>
      <c r="G61" s="115">
        <v>8526</v>
      </c>
      <c r="H61" s="116">
        <v>8268</v>
      </c>
    </row>
    <row r="62" spans="2:8" ht="45.75" customHeight="1" thickBot="1" x14ac:dyDescent="0.25">
      <c r="B62" s="117"/>
      <c r="C62" s="1264" t="s">
        <v>577</v>
      </c>
      <c r="D62" s="1265"/>
      <c r="E62" s="1266"/>
      <c r="F62" s="118">
        <v>5045</v>
      </c>
      <c r="G62" s="118">
        <v>5028</v>
      </c>
      <c r="H62" s="119">
        <v>4458</v>
      </c>
    </row>
    <row r="63" spans="2:8" ht="52.5" customHeight="1" thickBot="1" x14ac:dyDescent="0.25">
      <c r="B63" s="120"/>
      <c r="C63" s="1267" t="s">
        <v>45</v>
      </c>
      <c r="D63" s="1267"/>
      <c r="E63" s="1268"/>
      <c r="F63" s="121">
        <v>124801</v>
      </c>
      <c r="G63" s="121">
        <v>147119</v>
      </c>
      <c r="H63" s="122">
        <v>148478</v>
      </c>
    </row>
    <row r="64" spans="2:8" ht="15" customHeight="1" x14ac:dyDescent="0.2"/>
    <row r="65" ht="0" hidden="1" customHeight="1" x14ac:dyDescent="0.2"/>
    <row r="66" ht="0" hidden="1" customHeight="1" x14ac:dyDescent="0.2"/>
  </sheetData>
  <sheetProtection algorithmName="SHA-512" hashValue="Q5FQBm2wUQlEU2C8w+XIBl9e2/fRw0I1cRJqU1JL28W7olPy/qv5HlRdbgKUSu+t+UYtsqs3JHF86LcmpFPESg==" saltValue="oRSSVZiUmi1cR5iISSGh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election activeCell="AN65" sqref="AN65:DC69"/>
    </sheetView>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579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580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8" t="s">
        <v>581</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2" x14ac:dyDescent="0.2">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2" x14ac:dyDescent="0.2">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2" x14ac:dyDescent="0.2">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2" x14ac:dyDescent="0.2">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582</v>
      </c>
    </row>
    <row r="50" spans="1:109" ht="13.2" x14ac:dyDescent="0.2">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544</v>
      </c>
      <c r="BQ50" s="1280"/>
      <c r="BR50" s="1280"/>
      <c r="BS50" s="1280"/>
      <c r="BT50" s="1280"/>
      <c r="BU50" s="1280"/>
      <c r="BV50" s="1280"/>
      <c r="BW50" s="1280"/>
      <c r="BX50" s="1280" t="s">
        <v>545</v>
      </c>
      <c r="BY50" s="1280"/>
      <c r="BZ50" s="1280"/>
      <c r="CA50" s="1280"/>
      <c r="CB50" s="1280"/>
      <c r="CC50" s="1280"/>
      <c r="CD50" s="1280"/>
      <c r="CE50" s="1280"/>
      <c r="CF50" s="1280" t="s">
        <v>546</v>
      </c>
      <c r="CG50" s="1280"/>
      <c r="CH50" s="1280"/>
      <c r="CI50" s="1280"/>
      <c r="CJ50" s="1280"/>
      <c r="CK50" s="1280"/>
      <c r="CL50" s="1280"/>
      <c r="CM50" s="1280"/>
      <c r="CN50" s="1280" t="s">
        <v>547</v>
      </c>
      <c r="CO50" s="1280"/>
      <c r="CP50" s="1280"/>
      <c r="CQ50" s="1280"/>
      <c r="CR50" s="1280"/>
      <c r="CS50" s="1280"/>
      <c r="CT50" s="1280"/>
      <c r="CU50" s="1280"/>
      <c r="CV50" s="1280" t="s">
        <v>548</v>
      </c>
      <c r="CW50" s="1280"/>
      <c r="CX50" s="1280"/>
      <c r="CY50" s="1280"/>
      <c r="CZ50" s="1280"/>
      <c r="DA50" s="1280"/>
      <c r="DB50" s="1280"/>
      <c r="DC50" s="1280"/>
    </row>
    <row r="51" spans="1:109" ht="13.5" customHeight="1" x14ac:dyDescent="0.2">
      <c r="B51" s="374"/>
      <c r="G51" s="1283"/>
      <c r="H51" s="1283"/>
      <c r="I51" s="1297"/>
      <c r="J51" s="1297"/>
      <c r="K51" s="1282"/>
      <c r="L51" s="1282"/>
      <c r="M51" s="1282"/>
      <c r="N51" s="1282"/>
      <c r="AM51" s="383"/>
      <c r="AN51" s="1278" t="s">
        <v>583</v>
      </c>
      <c r="AO51" s="1278"/>
      <c r="AP51" s="1278"/>
      <c r="AQ51" s="1278"/>
      <c r="AR51" s="1278"/>
      <c r="AS51" s="1278"/>
      <c r="AT51" s="1278"/>
      <c r="AU51" s="1278"/>
      <c r="AV51" s="1278"/>
      <c r="AW51" s="1278"/>
      <c r="AX51" s="1278"/>
      <c r="AY51" s="1278"/>
      <c r="AZ51" s="1278"/>
      <c r="BA51" s="1278"/>
      <c r="BB51" s="1278" t="s">
        <v>584</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ht="13.2" x14ac:dyDescent="0.2">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2" x14ac:dyDescent="0.2">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585</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33.299999999999997</v>
      </c>
      <c r="CO53" s="1275"/>
      <c r="CP53" s="1275"/>
      <c r="CQ53" s="1275"/>
      <c r="CR53" s="1275"/>
      <c r="CS53" s="1275"/>
      <c r="CT53" s="1275"/>
      <c r="CU53" s="1275"/>
      <c r="CV53" s="1275">
        <v>33.9</v>
      </c>
      <c r="CW53" s="1275"/>
      <c r="CX53" s="1275"/>
      <c r="CY53" s="1275"/>
      <c r="CZ53" s="1275"/>
      <c r="DA53" s="1275"/>
      <c r="DB53" s="1275"/>
      <c r="DC53" s="1275"/>
    </row>
    <row r="54" spans="1:109" ht="13.2" x14ac:dyDescent="0.2">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2" x14ac:dyDescent="0.2">
      <c r="A55" s="382"/>
      <c r="B55" s="374"/>
      <c r="G55" s="1281"/>
      <c r="H55" s="1281"/>
      <c r="I55" s="1281"/>
      <c r="J55" s="1281"/>
      <c r="K55" s="1282"/>
      <c r="L55" s="1282"/>
      <c r="M55" s="1282"/>
      <c r="N55" s="1282"/>
      <c r="AN55" s="1280" t="s">
        <v>586</v>
      </c>
      <c r="AO55" s="1280"/>
      <c r="AP55" s="1280"/>
      <c r="AQ55" s="1280"/>
      <c r="AR55" s="1280"/>
      <c r="AS55" s="1280"/>
      <c r="AT55" s="1280"/>
      <c r="AU55" s="1280"/>
      <c r="AV55" s="1280"/>
      <c r="AW55" s="1280"/>
      <c r="AX55" s="1280"/>
      <c r="AY55" s="1280"/>
      <c r="AZ55" s="1280"/>
      <c r="BA55" s="1280"/>
      <c r="BB55" s="1278" t="s">
        <v>584</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ht="13.2" x14ac:dyDescent="0.2">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ht="13.2" x14ac:dyDescent="0.2">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585</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56.8</v>
      </c>
      <c r="CO57" s="1275"/>
      <c r="CP57" s="1275"/>
      <c r="CQ57" s="1275"/>
      <c r="CR57" s="1275"/>
      <c r="CS57" s="1275"/>
      <c r="CT57" s="1275"/>
      <c r="CU57" s="1275"/>
      <c r="CV57" s="1275">
        <v>57.1</v>
      </c>
      <c r="CW57" s="1275"/>
      <c r="CX57" s="1275"/>
      <c r="CY57" s="1275"/>
      <c r="CZ57" s="1275"/>
      <c r="DA57" s="1275"/>
      <c r="DB57" s="1275"/>
      <c r="DC57" s="1275"/>
      <c r="DD57" s="387"/>
      <c r="DE57" s="386"/>
    </row>
    <row r="58" spans="1:109" s="382" customFormat="1" ht="13.2" x14ac:dyDescent="0.2">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587</v>
      </c>
    </row>
    <row r="64" spans="1:109" ht="13.2" x14ac:dyDescent="0.2">
      <c r="B64" s="374"/>
      <c r="G64" s="381"/>
      <c r="I64" s="394"/>
      <c r="J64" s="394"/>
      <c r="K64" s="394"/>
      <c r="L64" s="394"/>
      <c r="M64" s="394"/>
      <c r="N64" s="395"/>
      <c r="AM64" s="381"/>
      <c r="AN64" s="381" t="s">
        <v>580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8" t="s">
        <v>588</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x14ac:dyDescent="0.2">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x14ac:dyDescent="0.2">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x14ac:dyDescent="0.2">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x14ac:dyDescent="0.2">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582</v>
      </c>
    </row>
    <row r="72" spans="2:107" ht="13.2" x14ac:dyDescent="0.2">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544</v>
      </c>
      <c r="BQ72" s="1280"/>
      <c r="BR72" s="1280"/>
      <c r="BS72" s="1280"/>
      <c r="BT72" s="1280"/>
      <c r="BU72" s="1280"/>
      <c r="BV72" s="1280"/>
      <c r="BW72" s="1280"/>
      <c r="BX72" s="1280" t="s">
        <v>545</v>
      </c>
      <c r="BY72" s="1280"/>
      <c r="BZ72" s="1280"/>
      <c r="CA72" s="1280"/>
      <c r="CB72" s="1280"/>
      <c r="CC72" s="1280"/>
      <c r="CD72" s="1280"/>
      <c r="CE72" s="1280"/>
      <c r="CF72" s="1280" t="s">
        <v>546</v>
      </c>
      <c r="CG72" s="1280"/>
      <c r="CH72" s="1280"/>
      <c r="CI72" s="1280"/>
      <c r="CJ72" s="1280"/>
      <c r="CK72" s="1280"/>
      <c r="CL72" s="1280"/>
      <c r="CM72" s="1280"/>
      <c r="CN72" s="1280" t="s">
        <v>547</v>
      </c>
      <c r="CO72" s="1280"/>
      <c r="CP72" s="1280"/>
      <c r="CQ72" s="1280"/>
      <c r="CR72" s="1280"/>
      <c r="CS72" s="1280"/>
      <c r="CT72" s="1280"/>
      <c r="CU72" s="1280"/>
      <c r="CV72" s="1280" t="s">
        <v>548</v>
      </c>
      <c r="CW72" s="1280"/>
      <c r="CX72" s="1280"/>
      <c r="CY72" s="1280"/>
      <c r="CZ72" s="1280"/>
      <c r="DA72" s="1280"/>
      <c r="DB72" s="1280"/>
      <c r="DC72" s="1280"/>
    </row>
    <row r="73" spans="2:107" ht="13.2" x14ac:dyDescent="0.2">
      <c r="B73" s="374"/>
      <c r="G73" s="1283"/>
      <c r="H73" s="1283"/>
      <c r="I73" s="1283"/>
      <c r="J73" s="1283"/>
      <c r="K73" s="1279"/>
      <c r="L73" s="1279"/>
      <c r="M73" s="1279"/>
      <c r="N73" s="1279"/>
      <c r="AM73" s="383"/>
      <c r="AN73" s="1278" t="s">
        <v>583</v>
      </c>
      <c r="AO73" s="1278"/>
      <c r="AP73" s="1278"/>
      <c r="AQ73" s="1278"/>
      <c r="AR73" s="1278"/>
      <c r="AS73" s="1278"/>
      <c r="AT73" s="1278"/>
      <c r="AU73" s="1278"/>
      <c r="AV73" s="1278"/>
      <c r="AW73" s="1278"/>
      <c r="AX73" s="1278"/>
      <c r="AY73" s="1278"/>
      <c r="AZ73" s="1278"/>
      <c r="BA73" s="1278"/>
      <c r="BB73" s="1278" t="s">
        <v>584</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2" x14ac:dyDescent="0.2">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2" x14ac:dyDescent="0.2">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589</v>
      </c>
      <c r="BC75" s="1278"/>
      <c r="BD75" s="1278"/>
      <c r="BE75" s="1278"/>
      <c r="BF75" s="1278"/>
      <c r="BG75" s="1278"/>
      <c r="BH75" s="1278"/>
      <c r="BI75" s="1278"/>
      <c r="BJ75" s="1278"/>
      <c r="BK75" s="1278"/>
      <c r="BL75" s="1278"/>
      <c r="BM75" s="1278"/>
      <c r="BN75" s="1278"/>
      <c r="BO75" s="1278"/>
      <c r="BP75" s="1275">
        <v>-0.9</v>
      </c>
      <c r="BQ75" s="1275"/>
      <c r="BR75" s="1275"/>
      <c r="BS75" s="1275"/>
      <c r="BT75" s="1275"/>
      <c r="BU75" s="1275"/>
      <c r="BV75" s="1275"/>
      <c r="BW75" s="1275"/>
      <c r="BX75" s="1275">
        <v>-1.4</v>
      </c>
      <c r="BY75" s="1275"/>
      <c r="BZ75" s="1275"/>
      <c r="CA75" s="1275"/>
      <c r="CB75" s="1275"/>
      <c r="CC75" s="1275"/>
      <c r="CD75" s="1275"/>
      <c r="CE75" s="1275"/>
      <c r="CF75" s="1275">
        <v>-1.9</v>
      </c>
      <c r="CG75" s="1275"/>
      <c r="CH75" s="1275"/>
      <c r="CI75" s="1275"/>
      <c r="CJ75" s="1275"/>
      <c r="CK75" s="1275"/>
      <c r="CL75" s="1275"/>
      <c r="CM75" s="1275"/>
      <c r="CN75" s="1275">
        <v>-2.2000000000000002</v>
      </c>
      <c r="CO75" s="1275"/>
      <c r="CP75" s="1275"/>
      <c r="CQ75" s="1275"/>
      <c r="CR75" s="1275"/>
      <c r="CS75" s="1275"/>
      <c r="CT75" s="1275"/>
      <c r="CU75" s="1275"/>
      <c r="CV75" s="1275">
        <v>-2.5</v>
      </c>
      <c r="CW75" s="1275"/>
      <c r="CX75" s="1275"/>
      <c r="CY75" s="1275"/>
      <c r="CZ75" s="1275"/>
      <c r="DA75" s="1275"/>
      <c r="DB75" s="1275"/>
      <c r="DC75" s="1275"/>
    </row>
    <row r="76" spans="2:107" ht="13.2" x14ac:dyDescent="0.2">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2" x14ac:dyDescent="0.2">
      <c r="B77" s="374"/>
      <c r="G77" s="1281"/>
      <c r="H77" s="1281"/>
      <c r="I77" s="1281"/>
      <c r="J77" s="1281"/>
      <c r="K77" s="1279"/>
      <c r="L77" s="1279"/>
      <c r="M77" s="1279"/>
      <c r="N77" s="1279"/>
      <c r="AN77" s="1280" t="s">
        <v>586</v>
      </c>
      <c r="AO77" s="1280"/>
      <c r="AP77" s="1280"/>
      <c r="AQ77" s="1280"/>
      <c r="AR77" s="1280"/>
      <c r="AS77" s="1280"/>
      <c r="AT77" s="1280"/>
      <c r="AU77" s="1280"/>
      <c r="AV77" s="1280"/>
      <c r="AW77" s="1280"/>
      <c r="AX77" s="1280"/>
      <c r="AY77" s="1280"/>
      <c r="AZ77" s="1280"/>
      <c r="BA77" s="1280"/>
      <c r="BB77" s="1278" t="s">
        <v>584</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ht="13.2" x14ac:dyDescent="0.2">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2" x14ac:dyDescent="0.2">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589</v>
      </c>
      <c r="BC79" s="1278"/>
      <c r="BD79" s="1278"/>
      <c r="BE79" s="1278"/>
      <c r="BF79" s="1278"/>
      <c r="BG79" s="1278"/>
      <c r="BH79" s="1278"/>
      <c r="BI79" s="1278"/>
      <c r="BJ79" s="1278"/>
      <c r="BK79" s="1278"/>
      <c r="BL79" s="1278"/>
      <c r="BM79" s="1278"/>
      <c r="BN79" s="1278"/>
      <c r="BO79" s="1278"/>
      <c r="BP79" s="1275">
        <v>-1.3</v>
      </c>
      <c r="BQ79" s="1275"/>
      <c r="BR79" s="1275"/>
      <c r="BS79" s="1275"/>
      <c r="BT79" s="1275"/>
      <c r="BU79" s="1275"/>
      <c r="BV79" s="1275"/>
      <c r="BW79" s="1275"/>
      <c r="BX79" s="1275">
        <v>-1.8</v>
      </c>
      <c r="BY79" s="1275"/>
      <c r="BZ79" s="1275"/>
      <c r="CA79" s="1275"/>
      <c r="CB79" s="1275"/>
      <c r="CC79" s="1275"/>
      <c r="CD79" s="1275"/>
      <c r="CE79" s="1275"/>
      <c r="CF79" s="1275">
        <v>-2.2999999999999998</v>
      </c>
      <c r="CG79" s="1275"/>
      <c r="CH79" s="1275"/>
      <c r="CI79" s="1275"/>
      <c r="CJ79" s="1275"/>
      <c r="CK79" s="1275"/>
      <c r="CL79" s="1275"/>
      <c r="CM79" s="1275"/>
      <c r="CN79" s="1275">
        <v>-2.8</v>
      </c>
      <c r="CO79" s="1275"/>
      <c r="CP79" s="1275"/>
      <c r="CQ79" s="1275"/>
      <c r="CR79" s="1275"/>
      <c r="CS79" s="1275"/>
      <c r="CT79" s="1275"/>
      <c r="CU79" s="1275"/>
      <c r="CV79" s="1275">
        <v>-3.2</v>
      </c>
      <c r="CW79" s="1275"/>
      <c r="CX79" s="1275"/>
      <c r="CY79" s="1275"/>
      <c r="CZ79" s="1275"/>
      <c r="DA79" s="1275"/>
      <c r="DB79" s="1275"/>
      <c r="DC79" s="1275"/>
    </row>
    <row r="80" spans="2:107" ht="13.2" x14ac:dyDescent="0.2">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nRQKx6a42N6WaYteSJT8GEOxk++qN4O6ldSq8utp8AUD0L+0Nkra6i2Yd2bvMPfsrDGN6aO/bQRI0ReF3r2ALg==" saltValue="2cGQ/UxRIWbcMKHKwb3Cj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topLeftCell="BF100" zoomScaleNormal="100" zoomScaleSheetLayoutView="70" workbookViewId="0">
      <selection activeCell="AN65" sqref="AN65:DC69"/>
    </sheetView>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590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bpL9xauzto2yF2FToj3RCSMH+2S2hCjAkPSj3SPpNsSq1V1fnn0RUw9s5AH1mREkwD2sw8kMvJYjem28vMY95g==" saltValue="GZR0Hak4CEdCeP5R9QjB0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election activeCell="AN65" sqref="AN65:DC69"/>
    </sheetView>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591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Ye1WISuvuDx8TDhu4o6SUPdZ9VPINWpxd7wSe8t76TukkaKZZ8b4QMJu8G0P61SUz0I9C188FZrWh9kXFYRApA==" saltValue="ytWnXNX2DBz7qZc+/qNYl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541</v>
      </c>
      <c r="G2" s="136"/>
      <c r="H2" s="137"/>
    </row>
    <row r="3" spans="1:8" x14ac:dyDescent="0.2">
      <c r="A3" s="133" t="s">
        <v>534</v>
      </c>
      <c r="B3" s="138"/>
      <c r="C3" s="139"/>
      <c r="D3" s="140">
        <v>88852</v>
      </c>
      <c r="E3" s="141"/>
      <c r="F3" s="142">
        <v>36861</v>
      </c>
      <c r="G3" s="143"/>
      <c r="H3" s="144"/>
    </row>
    <row r="4" spans="1:8" x14ac:dyDescent="0.2">
      <c r="A4" s="145"/>
      <c r="B4" s="146"/>
      <c r="C4" s="147"/>
      <c r="D4" s="148">
        <v>70571</v>
      </c>
      <c r="E4" s="149"/>
      <c r="F4" s="150">
        <v>23990</v>
      </c>
      <c r="G4" s="151"/>
      <c r="H4" s="152"/>
    </row>
    <row r="5" spans="1:8" x14ac:dyDescent="0.2">
      <c r="A5" s="133" t="s">
        <v>536</v>
      </c>
      <c r="B5" s="138"/>
      <c r="C5" s="139"/>
      <c r="D5" s="140">
        <v>188557</v>
      </c>
      <c r="E5" s="141"/>
      <c r="F5" s="142">
        <v>47064</v>
      </c>
      <c r="G5" s="143"/>
      <c r="H5" s="144"/>
    </row>
    <row r="6" spans="1:8" x14ac:dyDescent="0.2">
      <c r="A6" s="145"/>
      <c r="B6" s="146"/>
      <c r="C6" s="147"/>
      <c r="D6" s="148">
        <v>161021</v>
      </c>
      <c r="E6" s="149"/>
      <c r="F6" s="150">
        <v>32508</v>
      </c>
      <c r="G6" s="151"/>
      <c r="H6" s="152"/>
    </row>
    <row r="7" spans="1:8" x14ac:dyDescent="0.2">
      <c r="A7" s="133" t="s">
        <v>537</v>
      </c>
      <c r="B7" s="138"/>
      <c r="C7" s="139"/>
      <c r="D7" s="140">
        <v>106827</v>
      </c>
      <c r="E7" s="141"/>
      <c r="F7" s="142">
        <v>43773</v>
      </c>
      <c r="G7" s="143"/>
      <c r="H7" s="144"/>
    </row>
    <row r="8" spans="1:8" x14ac:dyDescent="0.2">
      <c r="A8" s="145"/>
      <c r="B8" s="146"/>
      <c r="C8" s="147"/>
      <c r="D8" s="148">
        <v>92923</v>
      </c>
      <c r="E8" s="149"/>
      <c r="F8" s="150">
        <v>30346</v>
      </c>
      <c r="G8" s="151"/>
      <c r="H8" s="152"/>
    </row>
    <row r="9" spans="1:8" x14ac:dyDescent="0.2">
      <c r="A9" s="133" t="s">
        <v>538</v>
      </c>
      <c r="B9" s="138"/>
      <c r="C9" s="139"/>
      <c r="D9" s="140">
        <v>61031</v>
      </c>
      <c r="E9" s="141"/>
      <c r="F9" s="142">
        <v>51565</v>
      </c>
      <c r="G9" s="143"/>
      <c r="H9" s="144"/>
    </row>
    <row r="10" spans="1:8" x14ac:dyDescent="0.2">
      <c r="A10" s="145"/>
      <c r="B10" s="146"/>
      <c r="C10" s="147"/>
      <c r="D10" s="148">
        <v>39979</v>
      </c>
      <c r="E10" s="149"/>
      <c r="F10" s="150">
        <v>35359</v>
      </c>
      <c r="G10" s="151"/>
      <c r="H10" s="152"/>
    </row>
    <row r="11" spans="1:8" x14ac:dyDescent="0.2">
      <c r="A11" s="133" t="s">
        <v>539</v>
      </c>
      <c r="B11" s="138"/>
      <c r="C11" s="139"/>
      <c r="D11" s="140">
        <v>127276</v>
      </c>
      <c r="E11" s="141"/>
      <c r="F11" s="142">
        <v>46686</v>
      </c>
      <c r="G11" s="143"/>
      <c r="H11" s="144"/>
    </row>
    <row r="12" spans="1:8" x14ac:dyDescent="0.2">
      <c r="A12" s="145"/>
      <c r="B12" s="146"/>
      <c r="C12" s="153"/>
      <c r="D12" s="148">
        <v>111099</v>
      </c>
      <c r="E12" s="149"/>
      <c r="F12" s="150">
        <v>32595</v>
      </c>
      <c r="G12" s="151"/>
      <c r="H12" s="152"/>
    </row>
    <row r="13" spans="1:8" x14ac:dyDescent="0.2">
      <c r="A13" s="133"/>
      <c r="B13" s="138"/>
      <c r="C13" s="154"/>
      <c r="D13" s="155">
        <v>114509</v>
      </c>
      <c r="E13" s="156"/>
      <c r="F13" s="157">
        <v>45190</v>
      </c>
      <c r="G13" s="158"/>
      <c r="H13" s="144"/>
    </row>
    <row r="14" spans="1:8" x14ac:dyDescent="0.2">
      <c r="A14" s="145"/>
      <c r="B14" s="146"/>
      <c r="C14" s="147"/>
      <c r="D14" s="148">
        <v>95119</v>
      </c>
      <c r="E14" s="149"/>
      <c r="F14" s="150">
        <v>30960</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10.47</v>
      </c>
      <c r="C19" s="159">
        <f>ROUND(VALUE(SUBSTITUTE(実質収支比率等に係る経年分析!G$48,"▲","-")),2)</f>
        <v>14.76</v>
      </c>
      <c r="D19" s="159">
        <f>ROUND(VALUE(SUBSTITUTE(実質収支比率等に係る経年分析!H$48,"▲","-")),2)</f>
        <v>11.01</v>
      </c>
      <c r="E19" s="159">
        <f>ROUND(VALUE(SUBSTITUTE(実質収支比率等に係る経年分析!I$48,"▲","-")),2)</f>
        <v>7.77</v>
      </c>
      <c r="F19" s="159">
        <f>ROUND(VALUE(SUBSTITUTE(実質収支比率等に係る経年分析!J$48,"▲","-")),2)</f>
        <v>10.91</v>
      </c>
    </row>
    <row r="20" spans="1:11" x14ac:dyDescent="0.2">
      <c r="A20" s="159" t="s">
        <v>49</v>
      </c>
      <c r="B20" s="159">
        <f>ROUND(VALUE(SUBSTITUTE(実質収支比率等に係る経年分析!F$47,"▲","-")),2)</f>
        <v>86.55</v>
      </c>
      <c r="C20" s="159">
        <f>ROUND(VALUE(SUBSTITUTE(実質収支比率等に係る経年分析!G$47,"▲","-")),2)</f>
        <v>82.52</v>
      </c>
      <c r="D20" s="159">
        <f>ROUND(VALUE(SUBSTITUTE(実質収支比率等に係る経年分析!H$47,"▲","-")),2)</f>
        <v>80.680000000000007</v>
      </c>
      <c r="E20" s="159">
        <f>ROUND(VALUE(SUBSTITUTE(実質収支比率等に係る経年分析!I$47,"▲","-")),2)</f>
        <v>81.14</v>
      </c>
      <c r="F20" s="159">
        <f>ROUND(VALUE(SUBSTITUTE(実質収支比率等に係る経年分析!J$47,"▲","-")),2)</f>
        <v>48.88</v>
      </c>
    </row>
    <row r="21" spans="1:11" x14ac:dyDescent="0.2">
      <c r="A21" s="159" t="s">
        <v>50</v>
      </c>
      <c r="B21" s="159">
        <f>IF(ISNUMBER(VALUE(SUBSTITUTE(実質収支比率等に係る経年分析!F$49,"▲","-"))),ROUND(VALUE(SUBSTITUTE(実質収支比率等に係る経年分析!F$49,"▲","-")),2),NA())</f>
        <v>1.17</v>
      </c>
      <c r="C21" s="159">
        <f>IF(ISNUMBER(VALUE(SUBSTITUTE(実質収支比率等に係る経年分析!G$49,"▲","-"))),ROUND(VALUE(SUBSTITUTE(実質収支比率等に係る経年分析!G$49,"▲","-")),2),NA())</f>
        <v>-1</v>
      </c>
      <c r="D21" s="159">
        <f>IF(ISNUMBER(VALUE(SUBSTITUTE(実質収支比率等に係る経年分析!H$49,"▲","-"))),ROUND(VALUE(SUBSTITUTE(実質収支比率等に係る経年分析!H$49,"▲","-")),2),NA())</f>
        <v>-2.69</v>
      </c>
      <c r="E21" s="159">
        <f>IF(ISNUMBER(VALUE(SUBSTITUTE(実質収支比率等に係る経年分析!I$49,"▲","-"))),ROUND(VALUE(SUBSTITUTE(実質収支比率等に係る経年分析!I$49,"▲","-")),2),NA())</f>
        <v>-2.52</v>
      </c>
      <c r="F21" s="159">
        <f>IF(ISNUMBER(VALUE(SUBSTITUTE(実質収支比率等に係る経年分析!J$49,"▲","-"))),ROUND(VALUE(SUBSTITUTE(実質収支比率等に係る経年分析!J$49,"▲","-")),2),NA())</f>
        <v>-30.93</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2">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2">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2">
      <c r="A32" s="160" t="e">
        <f>IF(連結実質赤字比率に係る赤字・黒字の構成分析!C$38="",NA(),連結実質赤字比率に係る赤字・黒字の構成分析!C$38)</f>
        <v>#N/A</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#VALUE!</v>
      </c>
      <c r="I32" s="160" t="e">
        <f>IF(ROUND(VALUE(SUBSTITUTE(連結実質赤字比率に係る赤字・黒字の構成分析!I$38,"▲", "-")), 2) &gt;= 0, ABS(ROUND(VALUE(SUBSTITUTE(連結実質赤字比率に係る赤字・黒字の構成分析!I$38,"▲", "-")), 2)), NA())</f>
        <v>#VALUE!</v>
      </c>
      <c r="J32" s="160" t="e">
        <f>IF(ROUND(VALUE(SUBSTITUTE(連結実質赤字比率に係る赤字・黒字の構成分析!J$38,"▲", "-")), 2) &lt; 0, ABS(ROUND(VALUE(SUBSTITUTE(連結実質赤字比率に係る赤字・黒字の構成分析!J$38,"▲", "-")), 2)), NA())</f>
        <v>#VALUE!</v>
      </c>
      <c r="K32" s="160" t="e">
        <f>IF(ROUND(VALUE(SUBSTITUTE(連結実質赤字比率に係る赤字・黒字の構成分析!J$38,"▲", "-")), 2) &gt;= 0, ABS(ROUND(VALUE(SUBSTITUTE(連結実質赤字比率に係る赤字・黒字の構成分析!J$38,"▲", "-")), 2)), NA())</f>
        <v>#VALUE!</v>
      </c>
    </row>
    <row r="33" spans="1:16" x14ac:dyDescent="0.2">
      <c r="A33" s="160" t="str">
        <f>IF(連結実質赤字比率に係る赤字・黒字の構成分析!C$37="",NA(),連結実質赤字比率に係る赤字・黒字の構成分析!C$37)</f>
        <v>後期高齢者医療会計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0.06</v>
      </c>
    </row>
    <row r="34" spans="1:16" x14ac:dyDescent="0.2">
      <c r="A34" s="160" t="str">
        <f>IF(連結実質赤字比率に係る赤字・黒字の構成分析!C$36="",NA(),連結実質赤字比率に係る赤字・黒字の構成分析!C$36)</f>
        <v>介護保険会計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0.56000000000000005</v>
      </c>
    </row>
    <row r="35" spans="1:16" x14ac:dyDescent="0.2">
      <c r="A35" s="160" t="str">
        <f>IF(連結実質赤字比率に係る赤字・黒字の構成分析!C$35="",NA(),連結実質赤字比率に係る赤字・黒字の構成分析!C$35)</f>
        <v>国民健康保険事業会計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1.1299999999999999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0.71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0.78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1.33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1.73</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10.46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14.69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7.77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10.91</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3866</v>
      </c>
      <c r="E42" s="161"/>
      <c r="F42" s="161"/>
      <c r="G42" s="161">
        <f>'実質公債費比率（分子）の構造'!L$52</f>
        <v>3966</v>
      </c>
      <c r="H42" s="161"/>
      <c r="I42" s="161"/>
      <c r="J42" s="161">
        <f>'実質公債費比率（分子）の構造'!M$52</f>
        <v>4141</v>
      </c>
      <c r="K42" s="161"/>
      <c r="L42" s="161"/>
      <c r="M42" s="161">
        <f>'実質公債費比率（分子）の構造'!N$52</f>
        <v>3707</v>
      </c>
      <c r="N42" s="161"/>
      <c r="O42" s="161"/>
      <c r="P42" s="161">
        <f>'実質公債費比率（分子）の構造'!O$52</f>
        <v>3752</v>
      </c>
    </row>
    <row r="43" spans="1:16" x14ac:dyDescent="0.2">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59</v>
      </c>
      <c r="B44" s="161">
        <f>'実質公債費比率（分子）の構造'!K$50</f>
        <v>1133</v>
      </c>
      <c r="C44" s="161"/>
      <c r="D44" s="161"/>
      <c r="E44" s="161">
        <f>'実質公債費比率（分子）の構造'!L$50</f>
        <v>895</v>
      </c>
      <c r="F44" s="161"/>
      <c r="G44" s="161"/>
      <c r="H44" s="161">
        <f>'実質公債費比率（分子）の構造'!M$50</f>
        <v>701</v>
      </c>
      <c r="I44" s="161"/>
      <c r="J44" s="161"/>
      <c r="K44" s="161">
        <f>'実質公債費比率（分子）の構造'!N$50</f>
        <v>526</v>
      </c>
      <c r="L44" s="161"/>
      <c r="M44" s="161"/>
      <c r="N44" s="161">
        <f>'実質公債費比率（分子）の構造'!O$50</f>
        <v>430</v>
      </c>
      <c r="O44" s="161"/>
      <c r="P44" s="161"/>
    </row>
    <row r="45" spans="1:16" x14ac:dyDescent="0.2">
      <c r="A45" s="161" t="s">
        <v>60</v>
      </c>
      <c r="B45" s="161">
        <f>'実質公債費比率（分子）の構造'!K$49</f>
        <v>262</v>
      </c>
      <c r="C45" s="161"/>
      <c r="D45" s="161"/>
      <c r="E45" s="161">
        <f>'実質公債費比率（分子）の構造'!L$49</f>
        <v>218</v>
      </c>
      <c r="F45" s="161"/>
      <c r="G45" s="161"/>
      <c r="H45" s="161">
        <f>'実質公債費比率（分子）の構造'!M$49</f>
        <v>200</v>
      </c>
      <c r="I45" s="161"/>
      <c r="J45" s="161"/>
      <c r="K45" s="161">
        <f>'実質公債費比率（分子）の構造'!N$49</f>
        <v>133</v>
      </c>
      <c r="L45" s="161"/>
      <c r="M45" s="161"/>
      <c r="N45" s="161">
        <f>'実質公債費比率（分子）の構造'!O$49</f>
        <v>109</v>
      </c>
      <c r="O45" s="161"/>
      <c r="P45" s="161"/>
    </row>
    <row r="46" spans="1:16" x14ac:dyDescent="0.2">
      <c r="A46" s="161" t="s">
        <v>61</v>
      </c>
      <c r="B46" s="161" t="str">
        <f>'実質公債費比率（分子）の構造'!K$48</f>
        <v>-</v>
      </c>
      <c r="C46" s="161"/>
      <c r="D46" s="161"/>
      <c r="E46" s="161" t="str">
        <f>'実質公債費比率（分子）の構造'!L$48</f>
        <v>-</v>
      </c>
      <c r="F46" s="161"/>
      <c r="G46" s="161"/>
      <c r="H46" s="161" t="str">
        <f>'実質公債費比率（分子）の構造'!M$48</f>
        <v>-</v>
      </c>
      <c r="I46" s="161"/>
      <c r="J46" s="161"/>
      <c r="K46" s="161" t="str">
        <f>'実質公債費比率（分子）の構造'!N$48</f>
        <v>-</v>
      </c>
      <c r="L46" s="161"/>
      <c r="M46" s="161"/>
      <c r="N46" s="161" t="str">
        <f>'実質公債費比率（分子）の構造'!O$48</f>
        <v>-</v>
      </c>
      <c r="O46" s="161"/>
      <c r="P46" s="161"/>
    </row>
    <row r="47" spans="1:16" x14ac:dyDescent="0.2">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1470</v>
      </c>
      <c r="C49" s="161"/>
      <c r="D49" s="161"/>
      <c r="E49" s="161">
        <f>'実質公債費比率（分子）の構造'!L$45</f>
        <v>1470</v>
      </c>
      <c r="F49" s="161"/>
      <c r="G49" s="161"/>
      <c r="H49" s="161">
        <f>'実質公債費比率（分子）の構造'!M$45</f>
        <v>1383</v>
      </c>
      <c r="I49" s="161"/>
      <c r="J49" s="161"/>
      <c r="K49" s="161">
        <f>'実質公債費比率（分子）の構造'!N$45</f>
        <v>992</v>
      </c>
      <c r="L49" s="161"/>
      <c r="M49" s="161"/>
      <c r="N49" s="161">
        <f>'実質公債費比率（分子）の構造'!O$45</f>
        <v>770</v>
      </c>
      <c r="O49" s="161"/>
      <c r="P49" s="161"/>
    </row>
    <row r="50" spans="1:16" x14ac:dyDescent="0.2">
      <c r="A50" s="161" t="s">
        <v>65</v>
      </c>
      <c r="B50" s="161" t="e">
        <f>NA()</f>
        <v>#N/A</v>
      </c>
      <c r="C50" s="161">
        <f>IF(ISNUMBER('実質公債費比率（分子）の構造'!K$53),'実質公債費比率（分子）の構造'!K$53,NA())</f>
        <v>-1001</v>
      </c>
      <c r="D50" s="161" t="e">
        <f>NA()</f>
        <v>#N/A</v>
      </c>
      <c r="E50" s="161" t="e">
        <f>NA()</f>
        <v>#N/A</v>
      </c>
      <c r="F50" s="161">
        <f>IF(ISNUMBER('実質公債費比率（分子）の構造'!L$53),'実質公債費比率（分子）の構造'!L$53,NA())</f>
        <v>-1383</v>
      </c>
      <c r="G50" s="161" t="e">
        <f>NA()</f>
        <v>#N/A</v>
      </c>
      <c r="H50" s="161" t="e">
        <f>NA()</f>
        <v>#N/A</v>
      </c>
      <c r="I50" s="161">
        <f>IF(ISNUMBER('実質公債費比率（分子）の構造'!M$53),'実質公債費比率（分子）の構造'!M$53,NA())</f>
        <v>-1857</v>
      </c>
      <c r="J50" s="161" t="e">
        <f>NA()</f>
        <v>#N/A</v>
      </c>
      <c r="K50" s="161" t="e">
        <f>NA()</f>
        <v>#N/A</v>
      </c>
      <c r="L50" s="161">
        <f>IF(ISNUMBER('実質公債費比率（分子）の構造'!N$53),'実質公債費比率（分子）の構造'!N$53,NA())</f>
        <v>-2056</v>
      </c>
      <c r="M50" s="161" t="e">
        <f>NA()</f>
        <v>#N/A</v>
      </c>
      <c r="N50" s="161" t="e">
        <f>NA()</f>
        <v>#N/A</v>
      </c>
      <c r="O50" s="161">
        <f>IF(ISNUMBER('実質公債費比率（分子）の構造'!O$53),'実質公債費比率（分子）の構造'!O$53,NA())</f>
        <v>-2443</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47984</v>
      </c>
      <c r="E56" s="160"/>
      <c r="F56" s="160"/>
      <c r="G56" s="160">
        <f>'将来負担比率（分子）の構造'!J$52</f>
        <v>44985</v>
      </c>
      <c r="H56" s="160"/>
      <c r="I56" s="160"/>
      <c r="J56" s="160">
        <f>'将来負担比率（分子）の構造'!K$52</f>
        <v>41509</v>
      </c>
      <c r="K56" s="160"/>
      <c r="L56" s="160"/>
      <c r="M56" s="160">
        <f>'将来負担比率（分子）の構造'!L$52</f>
        <v>38120</v>
      </c>
      <c r="N56" s="160"/>
      <c r="O56" s="160"/>
      <c r="P56" s="160">
        <f>'将来負担比率（分子）の構造'!M$52</f>
        <v>34795</v>
      </c>
    </row>
    <row r="57" spans="1:16" x14ac:dyDescent="0.2">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2">
      <c r="A58" s="160" t="s">
        <v>35</v>
      </c>
      <c r="B58" s="160"/>
      <c r="C58" s="160"/>
      <c r="D58" s="160">
        <f>'将来負担比率（分子）の構造'!I$50</f>
        <v>129416</v>
      </c>
      <c r="E58" s="160"/>
      <c r="F58" s="160"/>
      <c r="G58" s="160">
        <f>'将来負担比率（分子）の構造'!J$50</f>
        <v>121009</v>
      </c>
      <c r="H58" s="160"/>
      <c r="I58" s="160"/>
      <c r="J58" s="160">
        <f>'将来負担比率（分子）の構造'!K$50</f>
        <v>128872</v>
      </c>
      <c r="K58" s="160"/>
      <c r="L58" s="160"/>
      <c r="M58" s="160">
        <f>'将来負担比率（分子）の構造'!L$50</f>
        <v>151403</v>
      </c>
      <c r="N58" s="160"/>
      <c r="O58" s="160"/>
      <c r="P58" s="160">
        <f>'将来負担比率（分子）の構造'!M$50</f>
        <v>153024</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29</v>
      </c>
      <c r="B62" s="160">
        <f>'将来負担比率（分子）の構造'!I$45</f>
        <v>16687</v>
      </c>
      <c r="C62" s="160"/>
      <c r="D62" s="160"/>
      <c r="E62" s="160">
        <f>'将来負担比率（分子）の構造'!J$45</f>
        <v>15921</v>
      </c>
      <c r="F62" s="160"/>
      <c r="G62" s="160"/>
      <c r="H62" s="160">
        <f>'将来負担比率（分子）の構造'!K$45</f>
        <v>15005</v>
      </c>
      <c r="I62" s="160"/>
      <c r="J62" s="160"/>
      <c r="K62" s="160">
        <f>'将来負担比率（分子）の構造'!L$45</f>
        <v>13205</v>
      </c>
      <c r="L62" s="160"/>
      <c r="M62" s="160"/>
      <c r="N62" s="160">
        <f>'将来負担比率（分子）の構造'!M$45</f>
        <v>13993</v>
      </c>
      <c r="O62" s="160"/>
      <c r="P62" s="160"/>
    </row>
    <row r="63" spans="1:16" x14ac:dyDescent="0.2">
      <c r="A63" s="160" t="s">
        <v>28</v>
      </c>
      <c r="B63" s="160">
        <f>'将来負担比率（分子）の構造'!I$44</f>
        <v>1232</v>
      </c>
      <c r="C63" s="160"/>
      <c r="D63" s="160"/>
      <c r="E63" s="160">
        <f>'将来負担比率（分子）の構造'!J$44</f>
        <v>1137</v>
      </c>
      <c r="F63" s="160"/>
      <c r="G63" s="160"/>
      <c r="H63" s="160">
        <f>'将来負担比率（分子）の構造'!K$44</f>
        <v>1018</v>
      </c>
      <c r="I63" s="160"/>
      <c r="J63" s="160"/>
      <c r="K63" s="160">
        <f>'将来負担比率（分子）の構造'!L$44</f>
        <v>988</v>
      </c>
      <c r="L63" s="160"/>
      <c r="M63" s="160"/>
      <c r="N63" s="160">
        <f>'将来負担比率（分子）の構造'!M$44</f>
        <v>1126</v>
      </c>
      <c r="O63" s="160"/>
      <c r="P63" s="160"/>
    </row>
    <row r="64" spans="1:16" x14ac:dyDescent="0.2">
      <c r="A64" s="160" t="s">
        <v>27</v>
      </c>
      <c r="B64" s="160" t="str">
        <f>'将来負担比率（分子）の構造'!I$43</f>
        <v>-</v>
      </c>
      <c r="C64" s="160"/>
      <c r="D64" s="160"/>
      <c r="E64" s="160" t="str">
        <f>'将来負担比率（分子）の構造'!J$43</f>
        <v>-</v>
      </c>
      <c r="F64" s="160"/>
      <c r="G64" s="160"/>
      <c r="H64" s="160" t="str">
        <f>'将来負担比率（分子）の構造'!K$43</f>
        <v>-</v>
      </c>
      <c r="I64" s="160"/>
      <c r="J64" s="160"/>
      <c r="K64" s="160" t="str">
        <f>'将来負担比率（分子）の構造'!L$43</f>
        <v>-</v>
      </c>
      <c r="L64" s="160"/>
      <c r="M64" s="160"/>
      <c r="N64" s="160" t="str">
        <f>'将来負担比率（分子）の構造'!M$43</f>
        <v>-</v>
      </c>
      <c r="O64" s="160"/>
      <c r="P64" s="160"/>
    </row>
    <row r="65" spans="1:16" x14ac:dyDescent="0.2">
      <c r="A65" s="160" t="s">
        <v>26</v>
      </c>
      <c r="B65" s="160">
        <f>'将来負担比率（分子）の構造'!I$42</f>
        <v>5703</v>
      </c>
      <c r="C65" s="160"/>
      <c r="D65" s="160"/>
      <c r="E65" s="160">
        <f>'将来負担比率（分子）の構造'!J$42</f>
        <v>5963</v>
      </c>
      <c r="F65" s="160"/>
      <c r="G65" s="160"/>
      <c r="H65" s="160">
        <f>'将来負担比率（分子）の構造'!K$42</f>
        <v>5266</v>
      </c>
      <c r="I65" s="160"/>
      <c r="J65" s="160"/>
      <c r="K65" s="160">
        <f>'将来負担比率（分子）の構造'!L$42</f>
        <v>4761</v>
      </c>
      <c r="L65" s="160"/>
      <c r="M65" s="160"/>
      <c r="N65" s="160">
        <f>'将来負担比率（分子）の構造'!M$42</f>
        <v>4255</v>
      </c>
      <c r="O65" s="160"/>
      <c r="P65" s="160"/>
    </row>
    <row r="66" spans="1:16" x14ac:dyDescent="0.2">
      <c r="A66" s="160" t="s">
        <v>25</v>
      </c>
      <c r="B66" s="160">
        <f>'将来負担比率（分子）の構造'!I$41</f>
        <v>5419</v>
      </c>
      <c r="C66" s="160"/>
      <c r="D66" s="160"/>
      <c r="E66" s="160">
        <f>'将来負担比率（分子）の構造'!J$41</f>
        <v>4132</v>
      </c>
      <c r="F66" s="160"/>
      <c r="G66" s="160"/>
      <c r="H66" s="160">
        <f>'将来負担比率（分子）の構造'!K$41</f>
        <v>2767</v>
      </c>
      <c r="I66" s="160"/>
      <c r="J66" s="160"/>
      <c r="K66" s="160">
        <f>'将来負担比率（分子）の構造'!L$41</f>
        <v>1828</v>
      </c>
      <c r="L66" s="160"/>
      <c r="M66" s="160"/>
      <c r="N66" s="160">
        <f>'将来負担比率（分子）の構造'!M$41</f>
        <v>1092</v>
      </c>
      <c r="O66" s="160"/>
      <c r="P66" s="160"/>
    </row>
    <row r="67" spans="1:16" x14ac:dyDescent="0.2">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67592</v>
      </c>
      <c r="C72" s="164">
        <f>基金残高に係る経年分析!G55</f>
        <v>72258</v>
      </c>
      <c r="D72" s="164">
        <f>基金残高に係る経年分析!H55</f>
        <v>44530</v>
      </c>
    </row>
    <row r="73" spans="1:16" x14ac:dyDescent="0.2">
      <c r="A73" s="163" t="s">
        <v>72</v>
      </c>
      <c r="B73" s="164" t="str">
        <f>基金残高に係る経年分析!F56</f>
        <v>-</v>
      </c>
      <c r="C73" s="164" t="str">
        <f>基金残高に係る経年分析!G56</f>
        <v>-</v>
      </c>
      <c r="D73" s="164" t="str">
        <f>基金残高に係る経年分析!H56</f>
        <v>-</v>
      </c>
    </row>
    <row r="74" spans="1:16" x14ac:dyDescent="0.2">
      <c r="A74" s="163" t="s">
        <v>73</v>
      </c>
      <c r="B74" s="164">
        <f>基金残高に係る経年分析!F57</f>
        <v>57210</v>
      </c>
      <c r="C74" s="164">
        <f>基金残高に係る経年分析!G57</f>
        <v>74861</v>
      </c>
      <c r="D74" s="164">
        <f>基金残高に係る経年分析!H57</f>
        <v>103948</v>
      </c>
    </row>
  </sheetData>
  <sheetProtection algorithmName="SHA-512" hashValue="iKWS4bHLOUZnEDrZea6AOJcKz1mxKkXsnjm48qH36kOlBtoxVBa1o7YmUNE09M93bndmd2ketPydNCKlqLp/Gg==" saltValue="Qr4ANU6hcBFCJuHj5oyW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2">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2">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2">
      <c r="B5" s="740" t="s">
        <v>218</v>
      </c>
      <c r="C5" s="741"/>
      <c r="D5" s="741"/>
      <c r="E5" s="741"/>
      <c r="F5" s="741"/>
      <c r="G5" s="741"/>
      <c r="H5" s="741"/>
      <c r="I5" s="741"/>
      <c r="J5" s="741"/>
      <c r="K5" s="741"/>
      <c r="L5" s="741"/>
      <c r="M5" s="741"/>
      <c r="N5" s="741"/>
      <c r="O5" s="741"/>
      <c r="P5" s="741"/>
      <c r="Q5" s="742"/>
      <c r="R5" s="706">
        <v>76743428</v>
      </c>
      <c r="S5" s="707"/>
      <c r="T5" s="707"/>
      <c r="U5" s="707"/>
      <c r="V5" s="707"/>
      <c r="W5" s="707"/>
      <c r="X5" s="707"/>
      <c r="Y5" s="753"/>
      <c r="Z5" s="771">
        <v>41.6</v>
      </c>
      <c r="AA5" s="771"/>
      <c r="AB5" s="771"/>
      <c r="AC5" s="771"/>
      <c r="AD5" s="772">
        <v>76743428</v>
      </c>
      <c r="AE5" s="772"/>
      <c r="AF5" s="772"/>
      <c r="AG5" s="772"/>
      <c r="AH5" s="772"/>
      <c r="AI5" s="772"/>
      <c r="AJ5" s="772"/>
      <c r="AK5" s="772"/>
      <c r="AL5" s="754">
        <v>75.400000000000006</v>
      </c>
      <c r="AM5" s="723"/>
      <c r="AN5" s="723"/>
      <c r="AO5" s="755"/>
      <c r="AP5" s="740" t="s">
        <v>219</v>
      </c>
      <c r="AQ5" s="741"/>
      <c r="AR5" s="741"/>
      <c r="AS5" s="741"/>
      <c r="AT5" s="741"/>
      <c r="AU5" s="741"/>
      <c r="AV5" s="741"/>
      <c r="AW5" s="741"/>
      <c r="AX5" s="741"/>
      <c r="AY5" s="741"/>
      <c r="AZ5" s="741"/>
      <c r="BA5" s="741"/>
      <c r="BB5" s="741"/>
      <c r="BC5" s="741"/>
      <c r="BD5" s="741"/>
      <c r="BE5" s="741"/>
      <c r="BF5" s="742"/>
      <c r="BG5" s="641">
        <v>76740315</v>
      </c>
      <c r="BH5" s="644"/>
      <c r="BI5" s="644"/>
      <c r="BJ5" s="644"/>
      <c r="BK5" s="644"/>
      <c r="BL5" s="644"/>
      <c r="BM5" s="644"/>
      <c r="BN5" s="645"/>
      <c r="BO5" s="703">
        <v>100</v>
      </c>
      <c r="BP5" s="703"/>
      <c r="BQ5" s="703"/>
      <c r="BR5" s="703"/>
      <c r="BS5" s="704" t="s">
        <v>220</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212</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x14ac:dyDescent="0.2">
      <c r="B6" s="638" t="s">
        <v>224</v>
      </c>
      <c r="C6" s="639"/>
      <c r="D6" s="639"/>
      <c r="E6" s="639"/>
      <c r="F6" s="639"/>
      <c r="G6" s="639"/>
      <c r="H6" s="639"/>
      <c r="I6" s="639"/>
      <c r="J6" s="639"/>
      <c r="K6" s="639"/>
      <c r="L6" s="639"/>
      <c r="M6" s="639"/>
      <c r="N6" s="639"/>
      <c r="O6" s="639"/>
      <c r="P6" s="639"/>
      <c r="Q6" s="640"/>
      <c r="R6" s="641">
        <v>439282</v>
      </c>
      <c r="S6" s="644"/>
      <c r="T6" s="644"/>
      <c r="U6" s="644"/>
      <c r="V6" s="644"/>
      <c r="W6" s="644"/>
      <c r="X6" s="644"/>
      <c r="Y6" s="645"/>
      <c r="Z6" s="703">
        <v>0.2</v>
      </c>
      <c r="AA6" s="703"/>
      <c r="AB6" s="703"/>
      <c r="AC6" s="703"/>
      <c r="AD6" s="704">
        <v>439282</v>
      </c>
      <c r="AE6" s="704"/>
      <c r="AF6" s="704"/>
      <c r="AG6" s="704"/>
      <c r="AH6" s="704"/>
      <c r="AI6" s="704"/>
      <c r="AJ6" s="704"/>
      <c r="AK6" s="704"/>
      <c r="AL6" s="646">
        <v>0.4</v>
      </c>
      <c r="AM6" s="647"/>
      <c r="AN6" s="647"/>
      <c r="AO6" s="705"/>
      <c r="AP6" s="638" t="s">
        <v>225</v>
      </c>
      <c r="AQ6" s="639"/>
      <c r="AR6" s="639"/>
      <c r="AS6" s="639"/>
      <c r="AT6" s="639"/>
      <c r="AU6" s="639"/>
      <c r="AV6" s="639"/>
      <c r="AW6" s="639"/>
      <c r="AX6" s="639"/>
      <c r="AY6" s="639"/>
      <c r="AZ6" s="639"/>
      <c r="BA6" s="639"/>
      <c r="BB6" s="639"/>
      <c r="BC6" s="639"/>
      <c r="BD6" s="639"/>
      <c r="BE6" s="639"/>
      <c r="BF6" s="640"/>
      <c r="BG6" s="641">
        <v>76740315</v>
      </c>
      <c r="BH6" s="644"/>
      <c r="BI6" s="644"/>
      <c r="BJ6" s="644"/>
      <c r="BK6" s="644"/>
      <c r="BL6" s="644"/>
      <c r="BM6" s="644"/>
      <c r="BN6" s="645"/>
      <c r="BO6" s="703">
        <v>100</v>
      </c>
      <c r="BP6" s="703"/>
      <c r="BQ6" s="703"/>
      <c r="BR6" s="703"/>
      <c r="BS6" s="704" t="s">
        <v>226</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742259</v>
      </c>
      <c r="CS6" s="644"/>
      <c r="CT6" s="644"/>
      <c r="CU6" s="644"/>
      <c r="CV6" s="644"/>
      <c r="CW6" s="644"/>
      <c r="CX6" s="644"/>
      <c r="CY6" s="645"/>
      <c r="CZ6" s="754">
        <v>0.4</v>
      </c>
      <c r="DA6" s="723"/>
      <c r="DB6" s="723"/>
      <c r="DC6" s="757"/>
      <c r="DD6" s="649" t="s">
        <v>226</v>
      </c>
      <c r="DE6" s="644"/>
      <c r="DF6" s="644"/>
      <c r="DG6" s="644"/>
      <c r="DH6" s="644"/>
      <c r="DI6" s="644"/>
      <c r="DJ6" s="644"/>
      <c r="DK6" s="644"/>
      <c r="DL6" s="644"/>
      <c r="DM6" s="644"/>
      <c r="DN6" s="644"/>
      <c r="DO6" s="644"/>
      <c r="DP6" s="645"/>
      <c r="DQ6" s="649">
        <v>742259</v>
      </c>
      <c r="DR6" s="644"/>
      <c r="DS6" s="644"/>
      <c r="DT6" s="644"/>
      <c r="DU6" s="644"/>
      <c r="DV6" s="644"/>
      <c r="DW6" s="644"/>
      <c r="DX6" s="644"/>
      <c r="DY6" s="644"/>
      <c r="DZ6" s="644"/>
      <c r="EA6" s="644"/>
      <c r="EB6" s="644"/>
      <c r="EC6" s="684"/>
    </row>
    <row r="7" spans="2:143" ht="11.25" customHeight="1" x14ac:dyDescent="0.2">
      <c r="B7" s="638" t="s">
        <v>228</v>
      </c>
      <c r="C7" s="639"/>
      <c r="D7" s="639"/>
      <c r="E7" s="639"/>
      <c r="F7" s="639"/>
      <c r="G7" s="639"/>
      <c r="H7" s="639"/>
      <c r="I7" s="639"/>
      <c r="J7" s="639"/>
      <c r="K7" s="639"/>
      <c r="L7" s="639"/>
      <c r="M7" s="639"/>
      <c r="N7" s="639"/>
      <c r="O7" s="639"/>
      <c r="P7" s="639"/>
      <c r="Q7" s="640"/>
      <c r="R7" s="641">
        <v>285522</v>
      </c>
      <c r="S7" s="644"/>
      <c r="T7" s="644"/>
      <c r="U7" s="644"/>
      <c r="V7" s="644"/>
      <c r="W7" s="644"/>
      <c r="X7" s="644"/>
      <c r="Y7" s="645"/>
      <c r="Z7" s="703">
        <v>0.2</v>
      </c>
      <c r="AA7" s="703"/>
      <c r="AB7" s="703"/>
      <c r="AC7" s="703"/>
      <c r="AD7" s="704">
        <v>285522</v>
      </c>
      <c r="AE7" s="704"/>
      <c r="AF7" s="704"/>
      <c r="AG7" s="704"/>
      <c r="AH7" s="704"/>
      <c r="AI7" s="704"/>
      <c r="AJ7" s="704"/>
      <c r="AK7" s="704"/>
      <c r="AL7" s="646">
        <v>0.3</v>
      </c>
      <c r="AM7" s="647"/>
      <c r="AN7" s="647"/>
      <c r="AO7" s="705"/>
      <c r="AP7" s="638" t="s">
        <v>229</v>
      </c>
      <c r="AQ7" s="639"/>
      <c r="AR7" s="639"/>
      <c r="AS7" s="639"/>
      <c r="AT7" s="639"/>
      <c r="AU7" s="639"/>
      <c r="AV7" s="639"/>
      <c r="AW7" s="639"/>
      <c r="AX7" s="639"/>
      <c r="AY7" s="639"/>
      <c r="AZ7" s="639"/>
      <c r="BA7" s="639"/>
      <c r="BB7" s="639"/>
      <c r="BC7" s="639"/>
      <c r="BD7" s="639"/>
      <c r="BE7" s="639"/>
      <c r="BF7" s="640"/>
      <c r="BG7" s="641">
        <v>70765132</v>
      </c>
      <c r="BH7" s="644"/>
      <c r="BI7" s="644"/>
      <c r="BJ7" s="644"/>
      <c r="BK7" s="644"/>
      <c r="BL7" s="644"/>
      <c r="BM7" s="644"/>
      <c r="BN7" s="645"/>
      <c r="BO7" s="703">
        <v>92.2</v>
      </c>
      <c r="BP7" s="703"/>
      <c r="BQ7" s="703"/>
      <c r="BR7" s="703"/>
      <c r="BS7" s="704" t="s">
        <v>226</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16985216</v>
      </c>
      <c r="CS7" s="644"/>
      <c r="CT7" s="644"/>
      <c r="CU7" s="644"/>
      <c r="CV7" s="644"/>
      <c r="CW7" s="644"/>
      <c r="CX7" s="644"/>
      <c r="CY7" s="645"/>
      <c r="CZ7" s="703">
        <v>9.6999999999999993</v>
      </c>
      <c r="DA7" s="703"/>
      <c r="DB7" s="703"/>
      <c r="DC7" s="703"/>
      <c r="DD7" s="649">
        <v>1646383</v>
      </c>
      <c r="DE7" s="644"/>
      <c r="DF7" s="644"/>
      <c r="DG7" s="644"/>
      <c r="DH7" s="644"/>
      <c r="DI7" s="644"/>
      <c r="DJ7" s="644"/>
      <c r="DK7" s="644"/>
      <c r="DL7" s="644"/>
      <c r="DM7" s="644"/>
      <c r="DN7" s="644"/>
      <c r="DO7" s="644"/>
      <c r="DP7" s="645"/>
      <c r="DQ7" s="649">
        <v>14866447</v>
      </c>
      <c r="DR7" s="644"/>
      <c r="DS7" s="644"/>
      <c r="DT7" s="644"/>
      <c r="DU7" s="644"/>
      <c r="DV7" s="644"/>
      <c r="DW7" s="644"/>
      <c r="DX7" s="644"/>
      <c r="DY7" s="644"/>
      <c r="DZ7" s="644"/>
      <c r="EA7" s="644"/>
      <c r="EB7" s="644"/>
      <c r="EC7" s="684"/>
    </row>
    <row r="8" spans="2:143" ht="11.25" customHeight="1" x14ac:dyDescent="0.2">
      <c r="B8" s="638" t="s">
        <v>231</v>
      </c>
      <c r="C8" s="639"/>
      <c r="D8" s="639"/>
      <c r="E8" s="639"/>
      <c r="F8" s="639"/>
      <c r="G8" s="639"/>
      <c r="H8" s="639"/>
      <c r="I8" s="639"/>
      <c r="J8" s="639"/>
      <c r="K8" s="639"/>
      <c r="L8" s="639"/>
      <c r="M8" s="639"/>
      <c r="N8" s="639"/>
      <c r="O8" s="639"/>
      <c r="P8" s="639"/>
      <c r="Q8" s="640"/>
      <c r="R8" s="641">
        <v>1184737</v>
      </c>
      <c r="S8" s="644"/>
      <c r="T8" s="644"/>
      <c r="U8" s="644"/>
      <c r="V8" s="644"/>
      <c r="W8" s="644"/>
      <c r="X8" s="644"/>
      <c r="Y8" s="645"/>
      <c r="Z8" s="703">
        <v>0.6</v>
      </c>
      <c r="AA8" s="703"/>
      <c r="AB8" s="703"/>
      <c r="AC8" s="703"/>
      <c r="AD8" s="704">
        <v>1184737</v>
      </c>
      <c r="AE8" s="704"/>
      <c r="AF8" s="704"/>
      <c r="AG8" s="704"/>
      <c r="AH8" s="704"/>
      <c r="AI8" s="704"/>
      <c r="AJ8" s="704"/>
      <c r="AK8" s="704"/>
      <c r="AL8" s="646">
        <v>1.2</v>
      </c>
      <c r="AM8" s="647"/>
      <c r="AN8" s="647"/>
      <c r="AO8" s="705"/>
      <c r="AP8" s="638" t="s">
        <v>232</v>
      </c>
      <c r="AQ8" s="639"/>
      <c r="AR8" s="639"/>
      <c r="AS8" s="639"/>
      <c r="AT8" s="639"/>
      <c r="AU8" s="639"/>
      <c r="AV8" s="639"/>
      <c r="AW8" s="639"/>
      <c r="AX8" s="639"/>
      <c r="AY8" s="639"/>
      <c r="AZ8" s="639"/>
      <c r="BA8" s="639"/>
      <c r="BB8" s="639"/>
      <c r="BC8" s="639"/>
      <c r="BD8" s="639"/>
      <c r="BE8" s="639"/>
      <c r="BF8" s="640"/>
      <c r="BG8" s="641">
        <v>508188</v>
      </c>
      <c r="BH8" s="644"/>
      <c r="BI8" s="644"/>
      <c r="BJ8" s="644"/>
      <c r="BK8" s="644"/>
      <c r="BL8" s="644"/>
      <c r="BM8" s="644"/>
      <c r="BN8" s="645"/>
      <c r="BO8" s="703">
        <v>0.7</v>
      </c>
      <c r="BP8" s="703"/>
      <c r="BQ8" s="703"/>
      <c r="BR8" s="703"/>
      <c r="BS8" s="649" t="s">
        <v>226</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62640269</v>
      </c>
      <c r="CS8" s="644"/>
      <c r="CT8" s="644"/>
      <c r="CU8" s="644"/>
      <c r="CV8" s="644"/>
      <c r="CW8" s="644"/>
      <c r="CX8" s="644"/>
      <c r="CY8" s="645"/>
      <c r="CZ8" s="703">
        <v>35.799999999999997</v>
      </c>
      <c r="DA8" s="703"/>
      <c r="DB8" s="703"/>
      <c r="DC8" s="703"/>
      <c r="DD8" s="649">
        <v>11639140</v>
      </c>
      <c r="DE8" s="644"/>
      <c r="DF8" s="644"/>
      <c r="DG8" s="644"/>
      <c r="DH8" s="644"/>
      <c r="DI8" s="644"/>
      <c r="DJ8" s="644"/>
      <c r="DK8" s="644"/>
      <c r="DL8" s="644"/>
      <c r="DM8" s="644"/>
      <c r="DN8" s="644"/>
      <c r="DO8" s="644"/>
      <c r="DP8" s="645"/>
      <c r="DQ8" s="649">
        <v>35751740</v>
      </c>
      <c r="DR8" s="644"/>
      <c r="DS8" s="644"/>
      <c r="DT8" s="644"/>
      <c r="DU8" s="644"/>
      <c r="DV8" s="644"/>
      <c r="DW8" s="644"/>
      <c r="DX8" s="644"/>
      <c r="DY8" s="644"/>
      <c r="DZ8" s="644"/>
      <c r="EA8" s="644"/>
      <c r="EB8" s="644"/>
      <c r="EC8" s="684"/>
    </row>
    <row r="9" spans="2:143" ht="11.25" customHeight="1" x14ac:dyDescent="0.2">
      <c r="B9" s="638" t="s">
        <v>234</v>
      </c>
      <c r="C9" s="639"/>
      <c r="D9" s="639"/>
      <c r="E9" s="639"/>
      <c r="F9" s="639"/>
      <c r="G9" s="639"/>
      <c r="H9" s="639"/>
      <c r="I9" s="639"/>
      <c r="J9" s="639"/>
      <c r="K9" s="639"/>
      <c r="L9" s="639"/>
      <c r="M9" s="639"/>
      <c r="N9" s="639"/>
      <c r="O9" s="639"/>
      <c r="P9" s="639"/>
      <c r="Q9" s="640"/>
      <c r="R9" s="641">
        <v>1204891</v>
      </c>
      <c r="S9" s="644"/>
      <c r="T9" s="644"/>
      <c r="U9" s="644"/>
      <c r="V9" s="644"/>
      <c r="W9" s="644"/>
      <c r="X9" s="644"/>
      <c r="Y9" s="645"/>
      <c r="Z9" s="703">
        <v>0.7</v>
      </c>
      <c r="AA9" s="703"/>
      <c r="AB9" s="703"/>
      <c r="AC9" s="703"/>
      <c r="AD9" s="704">
        <v>1204891</v>
      </c>
      <c r="AE9" s="704"/>
      <c r="AF9" s="704"/>
      <c r="AG9" s="704"/>
      <c r="AH9" s="704"/>
      <c r="AI9" s="704"/>
      <c r="AJ9" s="704"/>
      <c r="AK9" s="704"/>
      <c r="AL9" s="646">
        <v>1.2</v>
      </c>
      <c r="AM9" s="647"/>
      <c r="AN9" s="647"/>
      <c r="AO9" s="705"/>
      <c r="AP9" s="638" t="s">
        <v>235</v>
      </c>
      <c r="AQ9" s="639"/>
      <c r="AR9" s="639"/>
      <c r="AS9" s="639"/>
      <c r="AT9" s="639"/>
      <c r="AU9" s="639"/>
      <c r="AV9" s="639"/>
      <c r="AW9" s="639"/>
      <c r="AX9" s="639"/>
      <c r="AY9" s="639"/>
      <c r="AZ9" s="639"/>
      <c r="BA9" s="639"/>
      <c r="BB9" s="639"/>
      <c r="BC9" s="639"/>
      <c r="BD9" s="639"/>
      <c r="BE9" s="639"/>
      <c r="BF9" s="640"/>
      <c r="BG9" s="641">
        <v>70256944</v>
      </c>
      <c r="BH9" s="644"/>
      <c r="BI9" s="644"/>
      <c r="BJ9" s="644"/>
      <c r="BK9" s="644"/>
      <c r="BL9" s="644"/>
      <c r="BM9" s="644"/>
      <c r="BN9" s="645"/>
      <c r="BO9" s="703">
        <v>91.5</v>
      </c>
      <c r="BP9" s="703"/>
      <c r="BQ9" s="703"/>
      <c r="BR9" s="703"/>
      <c r="BS9" s="649" t="s">
        <v>226</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10931552</v>
      </c>
      <c r="CS9" s="644"/>
      <c r="CT9" s="644"/>
      <c r="CU9" s="644"/>
      <c r="CV9" s="644"/>
      <c r="CW9" s="644"/>
      <c r="CX9" s="644"/>
      <c r="CY9" s="645"/>
      <c r="CZ9" s="703">
        <v>6.3</v>
      </c>
      <c r="DA9" s="703"/>
      <c r="DB9" s="703"/>
      <c r="DC9" s="703"/>
      <c r="DD9" s="649">
        <v>445475</v>
      </c>
      <c r="DE9" s="644"/>
      <c r="DF9" s="644"/>
      <c r="DG9" s="644"/>
      <c r="DH9" s="644"/>
      <c r="DI9" s="644"/>
      <c r="DJ9" s="644"/>
      <c r="DK9" s="644"/>
      <c r="DL9" s="644"/>
      <c r="DM9" s="644"/>
      <c r="DN9" s="644"/>
      <c r="DO9" s="644"/>
      <c r="DP9" s="645"/>
      <c r="DQ9" s="649">
        <v>9646650</v>
      </c>
      <c r="DR9" s="644"/>
      <c r="DS9" s="644"/>
      <c r="DT9" s="644"/>
      <c r="DU9" s="644"/>
      <c r="DV9" s="644"/>
      <c r="DW9" s="644"/>
      <c r="DX9" s="644"/>
      <c r="DY9" s="644"/>
      <c r="DZ9" s="644"/>
      <c r="EA9" s="644"/>
      <c r="EB9" s="644"/>
      <c r="EC9" s="684"/>
    </row>
    <row r="10" spans="2:143" ht="11.25" customHeight="1" x14ac:dyDescent="0.2">
      <c r="B10" s="638" t="s">
        <v>237</v>
      </c>
      <c r="C10" s="639"/>
      <c r="D10" s="639"/>
      <c r="E10" s="639"/>
      <c r="F10" s="639"/>
      <c r="G10" s="639"/>
      <c r="H10" s="639"/>
      <c r="I10" s="639"/>
      <c r="J10" s="639"/>
      <c r="K10" s="639"/>
      <c r="L10" s="639"/>
      <c r="M10" s="639"/>
      <c r="N10" s="639"/>
      <c r="O10" s="639"/>
      <c r="P10" s="639"/>
      <c r="Q10" s="640"/>
      <c r="R10" s="641" t="s">
        <v>226</v>
      </c>
      <c r="S10" s="644"/>
      <c r="T10" s="644"/>
      <c r="U10" s="644"/>
      <c r="V10" s="644"/>
      <c r="W10" s="644"/>
      <c r="X10" s="644"/>
      <c r="Y10" s="645"/>
      <c r="Z10" s="703" t="s">
        <v>226</v>
      </c>
      <c r="AA10" s="703"/>
      <c r="AB10" s="703"/>
      <c r="AC10" s="703"/>
      <c r="AD10" s="704" t="s">
        <v>226</v>
      </c>
      <c r="AE10" s="704"/>
      <c r="AF10" s="704"/>
      <c r="AG10" s="704"/>
      <c r="AH10" s="704"/>
      <c r="AI10" s="704"/>
      <c r="AJ10" s="704"/>
      <c r="AK10" s="704"/>
      <c r="AL10" s="646" t="s">
        <v>220</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t="s">
        <v>220</v>
      </c>
      <c r="BH10" s="644"/>
      <c r="BI10" s="644"/>
      <c r="BJ10" s="644"/>
      <c r="BK10" s="644"/>
      <c r="BL10" s="644"/>
      <c r="BM10" s="644"/>
      <c r="BN10" s="645"/>
      <c r="BO10" s="703" t="s">
        <v>226</v>
      </c>
      <c r="BP10" s="703"/>
      <c r="BQ10" s="703"/>
      <c r="BR10" s="703"/>
      <c r="BS10" s="649" t="s">
        <v>226</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263495</v>
      </c>
      <c r="CS10" s="644"/>
      <c r="CT10" s="644"/>
      <c r="CU10" s="644"/>
      <c r="CV10" s="644"/>
      <c r="CW10" s="644"/>
      <c r="CX10" s="644"/>
      <c r="CY10" s="645"/>
      <c r="CZ10" s="703">
        <v>0.2</v>
      </c>
      <c r="DA10" s="703"/>
      <c r="DB10" s="703"/>
      <c r="DC10" s="703"/>
      <c r="DD10" s="649" t="s">
        <v>226</v>
      </c>
      <c r="DE10" s="644"/>
      <c r="DF10" s="644"/>
      <c r="DG10" s="644"/>
      <c r="DH10" s="644"/>
      <c r="DI10" s="644"/>
      <c r="DJ10" s="644"/>
      <c r="DK10" s="644"/>
      <c r="DL10" s="644"/>
      <c r="DM10" s="644"/>
      <c r="DN10" s="644"/>
      <c r="DO10" s="644"/>
      <c r="DP10" s="645"/>
      <c r="DQ10" s="649">
        <v>202647</v>
      </c>
      <c r="DR10" s="644"/>
      <c r="DS10" s="644"/>
      <c r="DT10" s="644"/>
      <c r="DU10" s="644"/>
      <c r="DV10" s="644"/>
      <c r="DW10" s="644"/>
      <c r="DX10" s="644"/>
      <c r="DY10" s="644"/>
      <c r="DZ10" s="644"/>
      <c r="EA10" s="644"/>
      <c r="EB10" s="644"/>
      <c r="EC10" s="684"/>
    </row>
    <row r="11" spans="2:143" ht="11.25" customHeight="1" x14ac:dyDescent="0.2">
      <c r="B11" s="638" t="s">
        <v>240</v>
      </c>
      <c r="C11" s="639"/>
      <c r="D11" s="639"/>
      <c r="E11" s="639"/>
      <c r="F11" s="639"/>
      <c r="G11" s="639"/>
      <c r="H11" s="639"/>
      <c r="I11" s="639"/>
      <c r="J11" s="639"/>
      <c r="K11" s="639"/>
      <c r="L11" s="639"/>
      <c r="M11" s="639"/>
      <c r="N11" s="639"/>
      <c r="O11" s="639"/>
      <c r="P11" s="639"/>
      <c r="Q11" s="640"/>
      <c r="R11" s="641" t="s">
        <v>220</v>
      </c>
      <c r="S11" s="644"/>
      <c r="T11" s="644"/>
      <c r="U11" s="644"/>
      <c r="V11" s="644"/>
      <c r="W11" s="644"/>
      <c r="X11" s="644"/>
      <c r="Y11" s="645"/>
      <c r="Z11" s="703" t="s">
        <v>226</v>
      </c>
      <c r="AA11" s="703"/>
      <c r="AB11" s="703"/>
      <c r="AC11" s="703"/>
      <c r="AD11" s="704" t="s">
        <v>226</v>
      </c>
      <c r="AE11" s="704"/>
      <c r="AF11" s="704"/>
      <c r="AG11" s="704"/>
      <c r="AH11" s="704"/>
      <c r="AI11" s="704"/>
      <c r="AJ11" s="704"/>
      <c r="AK11" s="704"/>
      <c r="AL11" s="646" t="s">
        <v>220</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t="s">
        <v>220</v>
      </c>
      <c r="BH11" s="644"/>
      <c r="BI11" s="644"/>
      <c r="BJ11" s="644"/>
      <c r="BK11" s="644"/>
      <c r="BL11" s="644"/>
      <c r="BM11" s="644"/>
      <c r="BN11" s="645"/>
      <c r="BO11" s="703" t="s">
        <v>226</v>
      </c>
      <c r="BP11" s="703"/>
      <c r="BQ11" s="703"/>
      <c r="BR11" s="703"/>
      <c r="BS11" s="649" t="s">
        <v>226</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t="s">
        <v>220</v>
      </c>
      <c r="CS11" s="644"/>
      <c r="CT11" s="644"/>
      <c r="CU11" s="644"/>
      <c r="CV11" s="644"/>
      <c r="CW11" s="644"/>
      <c r="CX11" s="644"/>
      <c r="CY11" s="645"/>
      <c r="CZ11" s="703" t="s">
        <v>226</v>
      </c>
      <c r="DA11" s="703"/>
      <c r="DB11" s="703"/>
      <c r="DC11" s="703"/>
      <c r="DD11" s="649" t="s">
        <v>243</v>
      </c>
      <c r="DE11" s="644"/>
      <c r="DF11" s="644"/>
      <c r="DG11" s="644"/>
      <c r="DH11" s="644"/>
      <c r="DI11" s="644"/>
      <c r="DJ11" s="644"/>
      <c r="DK11" s="644"/>
      <c r="DL11" s="644"/>
      <c r="DM11" s="644"/>
      <c r="DN11" s="644"/>
      <c r="DO11" s="644"/>
      <c r="DP11" s="645"/>
      <c r="DQ11" s="649" t="s">
        <v>226</v>
      </c>
      <c r="DR11" s="644"/>
      <c r="DS11" s="644"/>
      <c r="DT11" s="644"/>
      <c r="DU11" s="644"/>
      <c r="DV11" s="644"/>
      <c r="DW11" s="644"/>
      <c r="DX11" s="644"/>
      <c r="DY11" s="644"/>
      <c r="DZ11" s="644"/>
      <c r="EA11" s="644"/>
      <c r="EB11" s="644"/>
      <c r="EC11" s="684"/>
    </row>
    <row r="12" spans="2:143" ht="11.25" customHeight="1" x14ac:dyDescent="0.2">
      <c r="B12" s="638" t="s">
        <v>244</v>
      </c>
      <c r="C12" s="639"/>
      <c r="D12" s="639"/>
      <c r="E12" s="639"/>
      <c r="F12" s="639"/>
      <c r="G12" s="639"/>
      <c r="H12" s="639"/>
      <c r="I12" s="639"/>
      <c r="J12" s="639"/>
      <c r="K12" s="639"/>
      <c r="L12" s="639"/>
      <c r="M12" s="639"/>
      <c r="N12" s="639"/>
      <c r="O12" s="639"/>
      <c r="P12" s="639"/>
      <c r="Q12" s="640"/>
      <c r="R12" s="641">
        <v>14100984</v>
      </c>
      <c r="S12" s="644"/>
      <c r="T12" s="644"/>
      <c r="U12" s="644"/>
      <c r="V12" s="644"/>
      <c r="W12" s="644"/>
      <c r="X12" s="644"/>
      <c r="Y12" s="645"/>
      <c r="Z12" s="703">
        <v>7.6</v>
      </c>
      <c r="AA12" s="703"/>
      <c r="AB12" s="703"/>
      <c r="AC12" s="703"/>
      <c r="AD12" s="704">
        <v>14100984</v>
      </c>
      <c r="AE12" s="704"/>
      <c r="AF12" s="704"/>
      <c r="AG12" s="704"/>
      <c r="AH12" s="704"/>
      <c r="AI12" s="704"/>
      <c r="AJ12" s="704"/>
      <c r="AK12" s="704"/>
      <c r="AL12" s="646">
        <v>13.9</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t="s">
        <v>220</v>
      </c>
      <c r="BH12" s="644"/>
      <c r="BI12" s="644"/>
      <c r="BJ12" s="644"/>
      <c r="BK12" s="644"/>
      <c r="BL12" s="644"/>
      <c r="BM12" s="644"/>
      <c r="BN12" s="645"/>
      <c r="BO12" s="703" t="s">
        <v>220</v>
      </c>
      <c r="BP12" s="703"/>
      <c r="BQ12" s="703"/>
      <c r="BR12" s="703"/>
      <c r="BS12" s="649" t="s">
        <v>226</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1904267</v>
      </c>
      <c r="CS12" s="644"/>
      <c r="CT12" s="644"/>
      <c r="CU12" s="644"/>
      <c r="CV12" s="644"/>
      <c r="CW12" s="644"/>
      <c r="CX12" s="644"/>
      <c r="CY12" s="645"/>
      <c r="CZ12" s="703">
        <v>1.1000000000000001</v>
      </c>
      <c r="DA12" s="703"/>
      <c r="DB12" s="703"/>
      <c r="DC12" s="703"/>
      <c r="DD12" s="649">
        <v>128097</v>
      </c>
      <c r="DE12" s="644"/>
      <c r="DF12" s="644"/>
      <c r="DG12" s="644"/>
      <c r="DH12" s="644"/>
      <c r="DI12" s="644"/>
      <c r="DJ12" s="644"/>
      <c r="DK12" s="644"/>
      <c r="DL12" s="644"/>
      <c r="DM12" s="644"/>
      <c r="DN12" s="644"/>
      <c r="DO12" s="644"/>
      <c r="DP12" s="645"/>
      <c r="DQ12" s="649">
        <v>1353364</v>
      </c>
      <c r="DR12" s="644"/>
      <c r="DS12" s="644"/>
      <c r="DT12" s="644"/>
      <c r="DU12" s="644"/>
      <c r="DV12" s="644"/>
      <c r="DW12" s="644"/>
      <c r="DX12" s="644"/>
      <c r="DY12" s="644"/>
      <c r="DZ12" s="644"/>
      <c r="EA12" s="644"/>
      <c r="EB12" s="644"/>
      <c r="EC12" s="684"/>
    </row>
    <row r="13" spans="2:143" ht="11.25" customHeight="1" x14ac:dyDescent="0.2">
      <c r="B13" s="638" t="s">
        <v>247</v>
      </c>
      <c r="C13" s="639"/>
      <c r="D13" s="639"/>
      <c r="E13" s="639"/>
      <c r="F13" s="639"/>
      <c r="G13" s="639"/>
      <c r="H13" s="639"/>
      <c r="I13" s="639"/>
      <c r="J13" s="639"/>
      <c r="K13" s="639"/>
      <c r="L13" s="639"/>
      <c r="M13" s="639"/>
      <c r="N13" s="639"/>
      <c r="O13" s="639"/>
      <c r="P13" s="639"/>
      <c r="Q13" s="640"/>
      <c r="R13" s="641" t="s">
        <v>226</v>
      </c>
      <c r="S13" s="644"/>
      <c r="T13" s="644"/>
      <c r="U13" s="644"/>
      <c r="V13" s="644"/>
      <c r="W13" s="644"/>
      <c r="X13" s="644"/>
      <c r="Y13" s="645"/>
      <c r="Z13" s="703" t="s">
        <v>248</v>
      </c>
      <c r="AA13" s="703"/>
      <c r="AB13" s="703"/>
      <c r="AC13" s="703"/>
      <c r="AD13" s="704" t="s">
        <v>220</v>
      </c>
      <c r="AE13" s="704"/>
      <c r="AF13" s="704"/>
      <c r="AG13" s="704"/>
      <c r="AH13" s="704"/>
      <c r="AI13" s="704"/>
      <c r="AJ13" s="704"/>
      <c r="AK13" s="704"/>
      <c r="AL13" s="646" t="s">
        <v>220</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t="s">
        <v>226</v>
      </c>
      <c r="BH13" s="644"/>
      <c r="BI13" s="644"/>
      <c r="BJ13" s="644"/>
      <c r="BK13" s="644"/>
      <c r="BL13" s="644"/>
      <c r="BM13" s="644"/>
      <c r="BN13" s="645"/>
      <c r="BO13" s="703" t="s">
        <v>220</v>
      </c>
      <c r="BP13" s="703"/>
      <c r="BQ13" s="703"/>
      <c r="BR13" s="703"/>
      <c r="BS13" s="649" t="s">
        <v>248</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12178199</v>
      </c>
      <c r="CS13" s="644"/>
      <c r="CT13" s="644"/>
      <c r="CU13" s="644"/>
      <c r="CV13" s="644"/>
      <c r="CW13" s="644"/>
      <c r="CX13" s="644"/>
      <c r="CY13" s="645"/>
      <c r="CZ13" s="703">
        <v>7</v>
      </c>
      <c r="DA13" s="703"/>
      <c r="DB13" s="703"/>
      <c r="DC13" s="703"/>
      <c r="DD13" s="649">
        <v>6971643</v>
      </c>
      <c r="DE13" s="644"/>
      <c r="DF13" s="644"/>
      <c r="DG13" s="644"/>
      <c r="DH13" s="644"/>
      <c r="DI13" s="644"/>
      <c r="DJ13" s="644"/>
      <c r="DK13" s="644"/>
      <c r="DL13" s="644"/>
      <c r="DM13" s="644"/>
      <c r="DN13" s="644"/>
      <c r="DO13" s="644"/>
      <c r="DP13" s="645"/>
      <c r="DQ13" s="649">
        <v>6604303</v>
      </c>
      <c r="DR13" s="644"/>
      <c r="DS13" s="644"/>
      <c r="DT13" s="644"/>
      <c r="DU13" s="644"/>
      <c r="DV13" s="644"/>
      <c r="DW13" s="644"/>
      <c r="DX13" s="644"/>
      <c r="DY13" s="644"/>
      <c r="DZ13" s="644"/>
      <c r="EA13" s="644"/>
      <c r="EB13" s="644"/>
      <c r="EC13" s="684"/>
    </row>
    <row r="14" spans="2:143" ht="11.25" customHeight="1" x14ac:dyDescent="0.2">
      <c r="B14" s="638" t="s">
        <v>251</v>
      </c>
      <c r="C14" s="639"/>
      <c r="D14" s="639"/>
      <c r="E14" s="639"/>
      <c r="F14" s="639"/>
      <c r="G14" s="639"/>
      <c r="H14" s="639"/>
      <c r="I14" s="639"/>
      <c r="J14" s="639"/>
      <c r="K14" s="639"/>
      <c r="L14" s="639"/>
      <c r="M14" s="639"/>
      <c r="N14" s="639"/>
      <c r="O14" s="639"/>
      <c r="P14" s="639"/>
      <c r="Q14" s="640"/>
      <c r="R14" s="641" t="s">
        <v>220</v>
      </c>
      <c r="S14" s="644"/>
      <c r="T14" s="644"/>
      <c r="U14" s="644"/>
      <c r="V14" s="644"/>
      <c r="W14" s="644"/>
      <c r="X14" s="644"/>
      <c r="Y14" s="645"/>
      <c r="Z14" s="703" t="s">
        <v>220</v>
      </c>
      <c r="AA14" s="703"/>
      <c r="AB14" s="703"/>
      <c r="AC14" s="703"/>
      <c r="AD14" s="704" t="s">
        <v>226</v>
      </c>
      <c r="AE14" s="704"/>
      <c r="AF14" s="704"/>
      <c r="AG14" s="704"/>
      <c r="AH14" s="704"/>
      <c r="AI14" s="704"/>
      <c r="AJ14" s="704"/>
      <c r="AK14" s="704"/>
      <c r="AL14" s="646" t="s">
        <v>220</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72764</v>
      </c>
      <c r="BH14" s="644"/>
      <c r="BI14" s="644"/>
      <c r="BJ14" s="644"/>
      <c r="BK14" s="644"/>
      <c r="BL14" s="644"/>
      <c r="BM14" s="644"/>
      <c r="BN14" s="645"/>
      <c r="BO14" s="703">
        <v>0.1</v>
      </c>
      <c r="BP14" s="703"/>
      <c r="BQ14" s="703"/>
      <c r="BR14" s="703"/>
      <c r="BS14" s="649" t="s">
        <v>220</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43372743</v>
      </c>
      <c r="CS14" s="644"/>
      <c r="CT14" s="644"/>
      <c r="CU14" s="644"/>
      <c r="CV14" s="644"/>
      <c r="CW14" s="644"/>
      <c r="CX14" s="644"/>
      <c r="CY14" s="645"/>
      <c r="CZ14" s="703">
        <v>24.8</v>
      </c>
      <c r="DA14" s="703"/>
      <c r="DB14" s="703"/>
      <c r="DC14" s="703"/>
      <c r="DD14" s="649">
        <v>697833</v>
      </c>
      <c r="DE14" s="644"/>
      <c r="DF14" s="644"/>
      <c r="DG14" s="644"/>
      <c r="DH14" s="644"/>
      <c r="DI14" s="644"/>
      <c r="DJ14" s="644"/>
      <c r="DK14" s="644"/>
      <c r="DL14" s="644"/>
      <c r="DM14" s="644"/>
      <c r="DN14" s="644"/>
      <c r="DO14" s="644"/>
      <c r="DP14" s="645"/>
      <c r="DQ14" s="649">
        <v>42901505</v>
      </c>
      <c r="DR14" s="644"/>
      <c r="DS14" s="644"/>
      <c r="DT14" s="644"/>
      <c r="DU14" s="644"/>
      <c r="DV14" s="644"/>
      <c r="DW14" s="644"/>
      <c r="DX14" s="644"/>
      <c r="DY14" s="644"/>
      <c r="DZ14" s="644"/>
      <c r="EA14" s="644"/>
      <c r="EB14" s="644"/>
      <c r="EC14" s="684"/>
    </row>
    <row r="15" spans="2:143" ht="11.25" customHeight="1" x14ac:dyDescent="0.2">
      <c r="B15" s="638" t="s">
        <v>254</v>
      </c>
      <c r="C15" s="639"/>
      <c r="D15" s="639"/>
      <c r="E15" s="639"/>
      <c r="F15" s="639"/>
      <c r="G15" s="639"/>
      <c r="H15" s="639"/>
      <c r="I15" s="639"/>
      <c r="J15" s="639"/>
      <c r="K15" s="639"/>
      <c r="L15" s="639"/>
      <c r="M15" s="639"/>
      <c r="N15" s="639"/>
      <c r="O15" s="639"/>
      <c r="P15" s="639"/>
      <c r="Q15" s="640"/>
      <c r="R15" s="641">
        <v>253434</v>
      </c>
      <c r="S15" s="644"/>
      <c r="T15" s="644"/>
      <c r="U15" s="644"/>
      <c r="V15" s="644"/>
      <c r="W15" s="644"/>
      <c r="X15" s="644"/>
      <c r="Y15" s="645"/>
      <c r="Z15" s="703">
        <v>0.1</v>
      </c>
      <c r="AA15" s="703"/>
      <c r="AB15" s="703"/>
      <c r="AC15" s="703"/>
      <c r="AD15" s="704">
        <v>253434</v>
      </c>
      <c r="AE15" s="704"/>
      <c r="AF15" s="704"/>
      <c r="AG15" s="704"/>
      <c r="AH15" s="704"/>
      <c r="AI15" s="704"/>
      <c r="AJ15" s="704"/>
      <c r="AK15" s="704"/>
      <c r="AL15" s="646">
        <v>0.2</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5902419</v>
      </c>
      <c r="BH15" s="644"/>
      <c r="BI15" s="644"/>
      <c r="BJ15" s="644"/>
      <c r="BK15" s="644"/>
      <c r="BL15" s="644"/>
      <c r="BM15" s="644"/>
      <c r="BN15" s="645"/>
      <c r="BO15" s="703">
        <v>7.7</v>
      </c>
      <c r="BP15" s="703"/>
      <c r="BQ15" s="703"/>
      <c r="BR15" s="703"/>
      <c r="BS15" s="649" t="s">
        <v>220</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24947653</v>
      </c>
      <c r="CS15" s="644"/>
      <c r="CT15" s="644"/>
      <c r="CU15" s="644"/>
      <c r="CV15" s="644"/>
      <c r="CW15" s="644"/>
      <c r="CX15" s="644"/>
      <c r="CY15" s="645"/>
      <c r="CZ15" s="703">
        <v>14.3</v>
      </c>
      <c r="DA15" s="703"/>
      <c r="DB15" s="703"/>
      <c r="DC15" s="703"/>
      <c r="DD15" s="649">
        <v>10753586</v>
      </c>
      <c r="DE15" s="644"/>
      <c r="DF15" s="644"/>
      <c r="DG15" s="644"/>
      <c r="DH15" s="644"/>
      <c r="DI15" s="644"/>
      <c r="DJ15" s="644"/>
      <c r="DK15" s="644"/>
      <c r="DL15" s="644"/>
      <c r="DM15" s="644"/>
      <c r="DN15" s="644"/>
      <c r="DO15" s="644"/>
      <c r="DP15" s="645"/>
      <c r="DQ15" s="649">
        <v>18266420</v>
      </c>
      <c r="DR15" s="644"/>
      <c r="DS15" s="644"/>
      <c r="DT15" s="644"/>
      <c r="DU15" s="644"/>
      <c r="DV15" s="644"/>
      <c r="DW15" s="644"/>
      <c r="DX15" s="644"/>
      <c r="DY15" s="644"/>
      <c r="DZ15" s="644"/>
      <c r="EA15" s="644"/>
      <c r="EB15" s="644"/>
      <c r="EC15" s="684"/>
    </row>
    <row r="16" spans="2:143" ht="11.25" customHeight="1" x14ac:dyDescent="0.2">
      <c r="B16" s="638" t="s">
        <v>257</v>
      </c>
      <c r="C16" s="639"/>
      <c r="D16" s="639"/>
      <c r="E16" s="639"/>
      <c r="F16" s="639"/>
      <c r="G16" s="639"/>
      <c r="H16" s="639"/>
      <c r="I16" s="639"/>
      <c r="J16" s="639"/>
      <c r="K16" s="639"/>
      <c r="L16" s="639"/>
      <c r="M16" s="639"/>
      <c r="N16" s="639"/>
      <c r="O16" s="639"/>
      <c r="P16" s="639"/>
      <c r="Q16" s="640"/>
      <c r="R16" s="641" t="s">
        <v>220</v>
      </c>
      <c r="S16" s="644"/>
      <c r="T16" s="644"/>
      <c r="U16" s="644"/>
      <c r="V16" s="644"/>
      <c r="W16" s="644"/>
      <c r="X16" s="644"/>
      <c r="Y16" s="645"/>
      <c r="Z16" s="703" t="s">
        <v>220</v>
      </c>
      <c r="AA16" s="703"/>
      <c r="AB16" s="703"/>
      <c r="AC16" s="703"/>
      <c r="AD16" s="704" t="s">
        <v>248</v>
      </c>
      <c r="AE16" s="704"/>
      <c r="AF16" s="704"/>
      <c r="AG16" s="704"/>
      <c r="AH16" s="704"/>
      <c r="AI16" s="704"/>
      <c r="AJ16" s="704"/>
      <c r="AK16" s="704"/>
      <c r="AL16" s="646" t="s">
        <v>220</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248</v>
      </c>
      <c r="BH16" s="644"/>
      <c r="BI16" s="644"/>
      <c r="BJ16" s="644"/>
      <c r="BK16" s="644"/>
      <c r="BL16" s="644"/>
      <c r="BM16" s="644"/>
      <c r="BN16" s="645"/>
      <c r="BO16" s="703" t="s">
        <v>220</v>
      </c>
      <c r="BP16" s="703"/>
      <c r="BQ16" s="703"/>
      <c r="BR16" s="703"/>
      <c r="BS16" s="649" t="s">
        <v>226</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t="s">
        <v>220</v>
      </c>
      <c r="CS16" s="644"/>
      <c r="CT16" s="644"/>
      <c r="CU16" s="644"/>
      <c r="CV16" s="644"/>
      <c r="CW16" s="644"/>
      <c r="CX16" s="644"/>
      <c r="CY16" s="645"/>
      <c r="CZ16" s="703" t="s">
        <v>226</v>
      </c>
      <c r="DA16" s="703"/>
      <c r="DB16" s="703"/>
      <c r="DC16" s="703"/>
      <c r="DD16" s="649" t="s">
        <v>226</v>
      </c>
      <c r="DE16" s="644"/>
      <c r="DF16" s="644"/>
      <c r="DG16" s="644"/>
      <c r="DH16" s="644"/>
      <c r="DI16" s="644"/>
      <c r="DJ16" s="644"/>
      <c r="DK16" s="644"/>
      <c r="DL16" s="644"/>
      <c r="DM16" s="644"/>
      <c r="DN16" s="644"/>
      <c r="DO16" s="644"/>
      <c r="DP16" s="645"/>
      <c r="DQ16" s="649" t="s">
        <v>226</v>
      </c>
      <c r="DR16" s="644"/>
      <c r="DS16" s="644"/>
      <c r="DT16" s="644"/>
      <c r="DU16" s="644"/>
      <c r="DV16" s="644"/>
      <c r="DW16" s="644"/>
      <c r="DX16" s="644"/>
      <c r="DY16" s="644"/>
      <c r="DZ16" s="644"/>
      <c r="EA16" s="644"/>
      <c r="EB16" s="644"/>
      <c r="EC16" s="684"/>
    </row>
    <row r="17" spans="2:133" ht="11.25" customHeight="1" x14ac:dyDescent="0.2">
      <c r="B17" s="638" t="s">
        <v>260</v>
      </c>
      <c r="C17" s="639"/>
      <c r="D17" s="639"/>
      <c r="E17" s="639"/>
      <c r="F17" s="639"/>
      <c r="G17" s="639"/>
      <c r="H17" s="639"/>
      <c r="I17" s="639"/>
      <c r="J17" s="639"/>
      <c r="K17" s="639"/>
      <c r="L17" s="639"/>
      <c r="M17" s="639"/>
      <c r="N17" s="639"/>
      <c r="O17" s="639"/>
      <c r="P17" s="639"/>
      <c r="Q17" s="640"/>
      <c r="R17" s="641">
        <v>51102</v>
      </c>
      <c r="S17" s="644"/>
      <c r="T17" s="644"/>
      <c r="U17" s="644"/>
      <c r="V17" s="644"/>
      <c r="W17" s="644"/>
      <c r="X17" s="644"/>
      <c r="Y17" s="645"/>
      <c r="Z17" s="703">
        <v>0</v>
      </c>
      <c r="AA17" s="703"/>
      <c r="AB17" s="703"/>
      <c r="AC17" s="703"/>
      <c r="AD17" s="704">
        <v>51102</v>
      </c>
      <c r="AE17" s="704"/>
      <c r="AF17" s="704"/>
      <c r="AG17" s="704"/>
      <c r="AH17" s="704"/>
      <c r="AI17" s="704"/>
      <c r="AJ17" s="704"/>
      <c r="AK17" s="704"/>
      <c r="AL17" s="646">
        <v>0.1</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226</v>
      </c>
      <c r="BH17" s="644"/>
      <c r="BI17" s="644"/>
      <c r="BJ17" s="644"/>
      <c r="BK17" s="644"/>
      <c r="BL17" s="644"/>
      <c r="BM17" s="644"/>
      <c r="BN17" s="645"/>
      <c r="BO17" s="703" t="s">
        <v>220</v>
      </c>
      <c r="BP17" s="703"/>
      <c r="BQ17" s="703"/>
      <c r="BR17" s="703"/>
      <c r="BS17" s="649" t="s">
        <v>220</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765104</v>
      </c>
      <c r="CS17" s="644"/>
      <c r="CT17" s="644"/>
      <c r="CU17" s="644"/>
      <c r="CV17" s="644"/>
      <c r="CW17" s="644"/>
      <c r="CX17" s="644"/>
      <c r="CY17" s="645"/>
      <c r="CZ17" s="703">
        <v>0.4</v>
      </c>
      <c r="DA17" s="703"/>
      <c r="DB17" s="703"/>
      <c r="DC17" s="703"/>
      <c r="DD17" s="649" t="s">
        <v>220</v>
      </c>
      <c r="DE17" s="644"/>
      <c r="DF17" s="644"/>
      <c r="DG17" s="644"/>
      <c r="DH17" s="644"/>
      <c r="DI17" s="644"/>
      <c r="DJ17" s="644"/>
      <c r="DK17" s="644"/>
      <c r="DL17" s="644"/>
      <c r="DM17" s="644"/>
      <c r="DN17" s="644"/>
      <c r="DO17" s="644"/>
      <c r="DP17" s="645"/>
      <c r="DQ17" s="649">
        <v>765104</v>
      </c>
      <c r="DR17" s="644"/>
      <c r="DS17" s="644"/>
      <c r="DT17" s="644"/>
      <c r="DU17" s="644"/>
      <c r="DV17" s="644"/>
      <c r="DW17" s="644"/>
      <c r="DX17" s="644"/>
      <c r="DY17" s="644"/>
      <c r="DZ17" s="644"/>
      <c r="EA17" s="644"/>
      <c r="EB17" s="644"/>
      <c r="EC17" s="684"/>
    </row>
    <row r="18" spans="2:133" ht="11.25" customHeight="1" x14ac:dyDescent="0.2">
      <c r="B18" s="638" t="s">
        <v>263</v>
      </c>
      <c r="C18" s="639"/>
      <c r="D18" s="639"/>
      <c r="E18" s="639"/>
      <c r="F18" s="639"/>
      <c r="G18" s="639"/>
      <c r="H18" s="639"/>
      <c r="I18" s="639"/>
      <c r="J18" s="639"/>
      <c r="K18" s="639"/>
      <c r="L18" s="639"/>
      <c r="M18" s="639"/>
      <c r="N18" s="639"/>
      <c r="O18" s="639"/>
      <c r="P18" s="639"/>
      <c r="Q18" s="640"/>
      <c r="R18" s="641" t="s">
        <v>220</v>
      </c>
      <c r="S18" s="644"/>
      <c r="T18" s="644"/>
      <c r="U18" s="644"/>
      <c r="V18" s="644"/>
      <c r="W18" s="644"/>
      <c r="X18" s="644"/>
      <c r="Y18" s="645"/>
      <c r="Z18" s="703" t="s">
        <v>220</v>
      </c>
      <c r="AA18" s="703"/>
      <c r="AB18" s="703"/>
      <c r="AC18" s="703"/>
      <c r="AD18" s="704" t="s">
        <v>226</v>
      </c>
      <c r="AE18" s="704"/>
      <c r="AF18" s="704"/>
      <c r="AG18" s="704"/>
      <c r="AH18" s="704"/>
      <c r="AI18" s="704"/>
      <c r="AJ18" s="704"/>
      <c r="AK18" s="704"/>
      <c r="AL18" s="646" t="s">
        <v>220</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220</v>
      </c>
      <c r="BH18" s="644"/>
      <c r="BI18" s="644"/>
      <c r="BJ18" s="644"/>
      <c r="BK18" s="644"/>
      <c r="BL18" s="644"/>
      <c r="BM18" s="644"/>
      <c r="BN18" s="645"/>
      <c r="BO18" s="703" t="s">
        <v>226</v>
      </c>
      <c r="BP18" s="703"/>
      <c r="BQ18" s="703"/>
      <c r="BR18" s="703"/>
      <c r="BS18" s="649" t="s">
        <v>220</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248</v>
      </c>
      <c r="CS18" s="644"/>
      <c r="CT18" s="644"/>
      <c r="CU18" s="644"/>
      <c r="CV18" s="644"/>
      <c r="CW18" s="644"/>
      <c r="CX18" s="644"/>
      <c r="CY18" s="645"/>
      <c r="CZ18" s="703" t="s">
        <v>226</v>
      </c>
      <c r="DA18" s="703"/>
      <c r="DB18" s="703"/>
      <c r="DC18" s="703"/>
      <c r="DD18" s="649" t="s">
        <v>226</v>
      </c>
      <c r="DE18" s="644"/>
      <c r="DF18" s="644"/>
      <c r="DG18" s="644"/>
      <c r="DH18" s="644"/>
      <c r="DI18" s="644"/>
      <c r="DJ18" s="644"/>
      <c r="DK18" s="644"/>
      <c r="DL18" s="644"/>
      <c r="DM18" s="644"/>
      <c r="DN18" s="644"/>
      <c r="DO18" s="644"/>
      <c r="DP18" s="645"/>
      <c r="DQ18" s="649" t="s">
        <v>226</v>
      </c>
      <c r="DR18" s="644"/>
      <c r="DS18" s="644"/>
      <c r="DT18" s="644"/>
      <c r="DU18" s="644"/>
      <c r="DV18" s="644"/>
      <c r="DW18" s="644"/>
      <c r="DX18" s="644"/>
      <c r="DY18" s="644"/>
      <c r="DZ18" s="644"/>
      <c r="EA18" s="644"/>
      <c r="EB18" s="644"/>
      <c r="EC18" s="684"/>
    </row>
    <row r="19" spans="2:133" ht="11.25" customHeight="1" x14ac:dyDescent="0.2">
      <c r="B19" s="638" t="s">
        <v>266</v>
      </c>
      <c r="C19" s="639"/>
      <c r="D19" s="639"/>
      <c r="E19" s="639"/>
      <c r="F19" s="639"/>
      <c r="G19" s="639"/>
      <c r="H19" s="639"/>
      <c r="I19" s="639"/>
      <c r="J19" s="639"/>
      <c r="K19" s="639"/>
      <c r="L19" s="639"/>
      <c r="M19" s="639"/>
      <c r="N19" s="639"/>
      <c r="O19" s="639"/>
      <c r="P19" s="639"/>
      <c r="Q19" s="640"/>
      <c r="R19" s="641" t="s">
        <v>220</v>
      </c>
      <c r="S19" s="644"/>
      <c r="T19" s="644"/>
      <c r="U19" s="644"/>
      <c r="V19" s="644"/>
      <c r="W19" s="644"/>
      <c r="X19" s="644"/>
      <c r="Y19" s="645"/>
      <c r="Z19" s="703" t="s">
        <v>226</v>
      </c>
      <c r="AA19" s="703"/>
      <c r="AB19" s="703"/>
      <c r="AC19" s="703"/>
      <c r="AD19" s="704" t="s">
        <v>220</v>
      </c>
      <c r="AE19" s="704"/>
      <c r="AF19" s="704"/>
      <c r="AG19" s="704"/>
      <c r="AH19" s="704"/>
      <c r="AI19" s="704"/>
      <c r="AJ19" s="704"/>
      <c r="AK19" s="704"/>
      <c r="AL19" s="646" t="s">
        <v>220</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3113</v>
      </c>
      <c r="BH19" s="644"/>
      <c r="BI19" s="644"/>
      <c r="BJ19" s="644"/>
      <c r="BK19" s="644"/>
      <c r="BL19" s="644"/>
      <c r="BM19" s="644"/>
      <c r="BN19" s="645"/>
      <c r="BO19" s="703">
        <v>0</v>
      </c>
      <c r="BP19" s="703"/>
      <c r="BQ19" s="703"/>
      <c r="BR19" s="703"/>
      <c r="BS19" s="649" t="s">
        <v>226</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226</v>
      </c>
      <c r="CS19" s="644"/>
      <c r="CT19" s="644"/>
      <c r="CU19" s="644"/>
      <c r="CV19" s="644"/>
      <c r="CW19" s="644"/>
      <c r="CX19" s="644"/>
      <c r="CY19" s="645"/>
      <c r="CZ19" s="703" t="s">
        <v>226</v>
      </c>
      <c r="DA19" s="703"/>
      <c r="DB19" s="703"/>
      <c r="DC19" s="703"/>
      <c r="DD19" s="649" t="s">
        <v>220</v>
      </c>
      <c r="DE19" s="644"/>
      <c r="DF19" s="644"/>
      <c r="DG19" s="644"/>
      <c r="DH19" s="644"/>
      <c r="DI19" s="644"/>
      <c r="DJ19" s="644"/>
      <c r="DK19" s="644"/>
      <c r="DL19" s="644"/>
      <c r="DM19" s="644"/>
      <c r="DN19" s="644"/>
      <c r="DO19" s="644"/>
      <c r="DP19" s="645"/>
      <c r="DQ19" s="649" t="s">
        <v>220</v>
      </c>
      <c r="DR19" s="644"/>
      <c r="DS19" s="644"/>
      <c r="DT19" s="644"/>
      <c r="DU19" s="644"/>
      <c r="DV19" s="644"/>
      <c r="DW19" s="644"/>
      <c r="DX19" s="644"/>
      <c r="DY19" s="644"/>
      <c r="DZ19" s="644"/>
      <c r="EA19" s="644"/>
      <c r="EB19" s="644"/>
      <c r="EC19" s="684"/>
    </row>
    <row r="20" spans="2:133" ht="11.25" customHeight="1" x14ac:dyDescent="0.2">
      <c r="B20" s="638" t="s">
        <v>269</v>
      </c>
      <c r="C20" s="639"/>
      <c r="D20" s="639"/>
      <c r="E20" s="639"/>
      <c r="F20" s="639"/>
      <c r="G20" s="639"/>
      <c r="H20" s="639"/>
      <c r="I20" s="639"/>
      <c r="J20" s="639"/>
      <c r="K20" s="639"/>
      <c r="L20" s="639"/>
      <c r="M20" s="639"/>
      <c r="N20" s="639"/>
      <c r="O20" s="639"/>
      <c r="P20" s="639"/>
      <c r="Q20" s="640"/>
      <c r="R20" s="641" t="s">
        <v>243</v>
      </c>
      <c r="S20" s="644"/>
      <c r="T20" s="644"/>
      <c r="U20" s="644"/>
      <c r="V20" s="644"/>
      <c r="W20" s="644"/>
      <c r="X20" s="644"/>
      <c r="Y20" s="645"/>
      <c r="Z20" s="703" t="s">
        <v>226</v>
      </c>
      <c r="AA20" s="703"/>
      <c r="AB20" s="703"/>
      <c r="AC20" s="703"/>
      <c r="AD20" s="704" t="s">
        <v>220</v>
      </c>
      <c r="AE20" s="704"/>
      <c r="AF20" s="704"/>
      <c r="AG20" s="704"/>
      <c r="AH20" s="704"/>
      <c r="AI20" s="704"/>
      <c r="AJ20" s="704"/>
      <c r="AK20" s="704"/>
      <c r="AL20" s="646" t="s">
        <v>220</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3113</v>
      </c>
      <c r="BH20" s="644"/>
      <c r="BI20" s="644"/>
      <c r="BJ20" s="644"/>
      <c r="BK20" s="644"/>
      <c r="BL20" s="644"/>
      <c r="BM20" s="644"/>
      <c r="BN20" s="645"/>
      <c r="BO20" s="703">
        <v>0</v>
      </c>
      <c r="BP20" s="703"/>
      <c r="BQ20" s="703"/>
      <c r="BR20" s="703"/>
      <c r="BS20" s="649" t="s">
        <v>226</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174730757</v>
      </c>
      <c r="CS20" s="644"/>
      <c r="CT20" s="644"/>
      <c r="CU20" s="644"/>
      <c r="CV20" s="644"/>
      <c r="CW20" s="644"/>
      <c r="CX20" s="644"/>
      <c r="CY20" s="645"/>
      <c r="CZ20" s="703">
        <v>100</v>
      </c>
      <c r="DA20" s="703"/>
      <c r="DB20" s="703"/>
      <c r="DC20" s="703"/>
      <c r="DD20" s="649">
        <v>32282157</v>
      </c>
      <c r="DE20" s="644"/>
      <c r="DF20" s="644"/>
      <c r="DG20" s="644"/>
      <c r="DH20" s="644"/>
      <c r="DI20" s="644"/>
      <c r="DJ20" s="644"/>
      <c r="DK20" s="644"/>
      <c r="DL20" s="644"/>
      <c r="DM20" s="644"/>
      <c r="DN20" s="644"/>
      <c r="DO20" s="644"/>
      <c r="DP20" s="645"/>
      <c r="DQ20" s="649">
        <v>131100439</v>
      </c>
      <c r="DR20" s="644"/>
      <c r="DS20" s="644"/>
      <c r="DT20" s="644"/>
      <c r="DU20" s="644"/>
      <c r="DV20" s="644"/>
      <c r="DW20" s="644"/>
      <c r="DX20" s="644"/>
      <c r="DY20" s="644"/>
      <c r="DZ20" s="644"/>
      <c r="EA20" s="644"/>
      <c r="EB20" s="644"/>
      <c r="EC20" s="684"/>
    </row>
    <row r="21" spans="2:133" ht="11.25" customHeight="1" x14ac:dyDescent="0.2">
      <c r="B21" s="638" t="s">
        <v>272</v>
      </c>
      <c r="C21" s="639"/>
      <c r="D21" s="639"/>
      <c r="E21" s="639"/>
      <c r="F21" s="639"/>
      <c r="G21" s="639"/>
      <c r="H21" s="639"/>
      <c r="I21" s="639"/>
      <c r="J21" s="639"/>
      <c r="K21" s="639"/>
      <c r="L21" s="639"/>
      <c r="M21" s="639"/>
      <c r="N21" s="639"/>
      <c r="O21" s="639"/>
      <c r="P21" s="639"/>
      <c r="Q21" s="640"/>
      <c r="R21" s="641" t="s">
        <v>220</v>
      </c>
      <c r="S21" s="644"/>
      <c r="T21" s="644"/>
      <c r="U21" s="644"/>
      <c r="V21" s="644"/>
      <c r="W21" s="644"/>
      <c r="X21" s="644"/>
      <c r="Y21" s="645"/>
      <c r="Z21" s="703" t="s">
        <v>220</v>
      </c>
      <c r="AA21" s="703"/>
      <c r="AB21" s="703"/>
      <c r="AC21" s="703"/>
      <c r="AD21" s="704" t="s">
        <v>220</v>
      </c>
      <c r="AE21" s="704"/>
      <c r="AF21" s="704"/>
      <c r="AG21" s="704"/>
      <c r="AH21" s="704"/>
      <c r="AI21" s="704"/>
      <c r="AJ21" s="704"/>
      <c r="AK21" s="704"/>
      <c r="AL21" s="646" t="s">
        <v>220</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3113</v>
      </c>
      <c r="BH21" s="644"/>
      <c r="BI21" s="644"/>
      <c r="BJ21" s="644"/>
      <c r="BK21" s="644"/>
      <c r="BL21" s="644"/>
      <c r="BM21" s="644"/>
      <c r="BN21" s="645"/>
      <c r="BO21" s="703">
        <v>0</v>
      </c>
      <c r="BP21" s="703"/>
      <c r="BQ21" s="703"/>
      <c r="BR21" s="703"/>
      <c r="BS21" s="649" t="s">
        <v>220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2">
      <c r="B22" s="638" t="s">
        <v>274</v>
      </c>
      <c r="C22" s="639"/>
      <c r="D22" s="639"/>
      <c r="E22" s="639"/>
      <c r="F22" s="639"/>
      <c r="G22" s="639"/>
      <c r="H22" s="639"/>
      <c r="I22" s="639"/>
      <c r="J22" s="639"/>
      <c r="K22" s="639"/>
      <c r="L22" s="639"/>
      <c r="M22" s="639"/>
      <c r="N22" s="639"/>
      <c r="O22" s="639"/>
      <c r="P22" s="639"/>
      <c r="Q22" s="640"/>
      <c r="R22" s="641">
        <v>94263380</v>
      </c>
      <c r="S22" s="644"/>
      <c r="T22" s="644"/>
      <c r="U22" s="644"/>
      <c r="V22" s="644"/>
      <c r="W22" s="644"/>
      <c r="X22" s="644"/>
      <c r="Y22" s="645"/>
      <c r="Z22" s="703">
        <v>51</v>
      </c>
      <c r="AA22" s="703"/>
      <c r="AB22" s="703"/>
      <c r="AC22" s="703"/>
      <c r="AD22" s="704">
        <v>94263380</v>
      </c>
      <c r="AE22" s="704"/>
      <c r="AF22" s="704"/>
      <c r="AG22" s="704"/>
      <c r="AH22" s="704"/>
      <c r="AI22" s="704"/>
      <c r="AJ22" s="704"/>
      <c r="AK22" s="704"/>
      <c r="AL22" s="646">
        <v>92.6</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248</v>
      </c>
      <c r="BH22" s="644"/>
      <c r="BI22" s="644"/>
      <c r="BJ22" s="644"/>
      <c r="BK22" s="644"/>
      <c r="BL22" s="644"/>
      <c r="BM22" s="644"/>
      <c r="BN22" s="645"/>
      <c r="BO22" s="703" t="s">
        <v>248</v>
      </c>
      <c r="BP22" s="703"/>
      <c r="BQ22" s="703"/>
      <c r="BR22" s="703"/>
      <c r="BS22" s="649" t="s">
        <v>220</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2">
      <c r="B23" s="638" t="s">
        <v>277</v>
      </c>
      <c r="C23" s="639"/>
      <c r="D23" s="639"/>
      <c r="E23" s="639"/>
      <c r="F23" s="639"/>
      <c r="G23" s="639"/>
      <c r="H23" s="639"/>
      <c r="I23" s="639"/>
      <c r="J23" s="639"/>
      <c r="K23" s="639"/>
      <c r="L23" s="639"/>
      <c r="M23" s="639"/>
      <c r="N23" s="639"/>
      <c r="O23" s="639"/>
      <c r="P23" s="639"/>
      <c r="Q23" s="640"/>
      <c r="R23" s="641">
        <v>38955</v>
      </c>
      <c r="S23" s="644"/>
      <c r="T23" s="644"/>
      <c r="U23" s="644"/>
      <c r="V23" s="644"/>
      <c r="W23" s="644"/>
      <c r="X23" s="644"/>
      <c r="Y23" s="645"/>
      <c r="Z23" s="703">
        <v>0</v>
      </c>
      <c r="AA23" s="703"/>
      <c r="AB23" s="703"/>
      <c r="AC23" s="703"/>
      <c r="AD23" s="704">
        <v>38955</v>
      </c>
      <c r="AE23" s="704"/>
      <c r="AF23" s="704"/>
      <c r="AG23" s="704"/>
      <c r="AH23" s="704"/>
      <c r="AI23" s="704"/>
      <c r="AJ23" s="704"/>
      <c r="AK23" s="704"/>
      <c r="AL23" s="646">
        <v>0</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220</v>
      </c>
      <c r="BH23" s="644"/>
      <c r="BI23" s="644"/>
      <c r="BJ23" s="644"/>
      <c r="BK23" s="644"/>
      <c r="BL23" s="644"/>
      <c r="BM23" s="644"/>
      <c r="BN23" s="645"/>
      <c r="BO23" s="703" t="s">
        <v>220</v>
      </c>
      <c r="BP23" s="703"/>
      <c r="BQ23" s="703"/>
      <c r="BR23" s="703"/>
      <c r="BS23" s="649" t="s">
        <v>226</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2">
      <c r="B24" s="638" t="s">
        <v>284</v>
      </c>
      <c r="C24" s="639"/>
      <c r="D24" s="639"/>
      <c r="E24" s="639"/>
      <c r="F24" s="639"/>
      <c r="G24" s="639"/>
      <c r="H24" s="639"/>
      <c r="I24" s="639"/>
      <c r="J24" s="639"/>
      <c r="K24" s="639"/>
      <c r="L24" s="639"/>
      <c r="M24" s="639"/>
      <c r="N24" s="639"/>
      <c r="O24" s="639"/>
      <c r="P24" s="639"/>
      <c r="Q24" s="640"/>
      <c r="R24" s="641">
        <v>450630</v>
      </c>
      <c r="S24" s="644"/>
      <c r="T24" s="644"/>
      <c r="U24" s="644"/>
      <c r="V24" s="644"/>
      <c r="W24" s="644"/>
      <c r="X24" s="644"/>
      <c r="Y24" s="645"/>
      <c r="Z24" s="703">
        <v>0.2</v>
      </c>
      <c r="AA24" s="703"/>
      <c r="AB24" s="703"/>
      <c r="AC24" s="703"/>
      <c r="AD24" s="704" t="s">
        <v>220</v>
      </c>
      <c r="AE24" s="704"/>
      <c r="AF24" s="704"/>
      <c r="AG24" s="704"/>
      <c r="AH24" s="704"/>
      <c r="AI24" s="704"/>
      <c r="AJ24" s="704"/>
      <c r="AK24" s="704"/>
      <c r="AL24" s="646" t="s">
        <v>226</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220</v>
      </c>
      <c r="BH24" s="644"/>
      <c r="BI24" s="644"/>
      <c r="BJ24" s="644"/>
      <c r="BK24" s="644"/>
      <c r="BL24" s="644"/>
      <c r="BM24" s="644"/>
      <c r="BN24" s="645"/>
      <c r="BO24" s="703" t="s">
        <v>220</v>
      </c>
      <c r="BP24" s="703"/>
      <c r="BQ24" s="703"/>
      <c r="BR24" s="703"/>
      <c r="BS24" s="649" t="s">
        <v>220</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44047900</v>
      </c>
      <c r="CS24" s="707"/>
      <c r="CT24" s="707"/>
      <c r="CU24" s="707"/>
      <c r="CV24" s="707"/>
      <c r="CW24" s="707"/>
      <c r="CX24" s="707"/>
      <c r="CY24" s="753"/>
      <c r="CZ24" s="754">
        <v>25.2</v>
      </c>
      <c r="DA24" s="723"/>
      <c r="DB24" s="723"/>
      <c r="DC24" s="757"/>
      <c r="DD24" s="752">
        <v>30345067</v>
      </c>
      <c r="DE24" s="707"/>
      <c r="DF24" s="707"/>
      <c r="DG24" s="707"/>
      <c r="DH24" s="707"/>
      <c r="DI24" s="707"/>
      <c r="DJ24" s="707"/>
      <c r="DK24" s="753"/>
      <c r="DL24" s="752">
        <v>30050732</v>
      </c>
      <c r="DM24" s="707"/>
      <c r="DN24" s="707"/>
      <c r="DO24" s="707"/>
      <c r="DP24" s="707"/>
      <c r="DQ24" s="707"/>
      <c r="DR24" s="707"/>
      <c r="DS24" s="707"/>
      <c r="DT24" s="707"/>
      <c r="DU24" s="707"/>
      <c r="DV24" s="753"/>
      <c r="DW24" s="754">
        <v>29.5</v>
      </c>
      <c r="DX24" s="723"/>
      <c r="DY24" s="723"/>
      <c r="DZ24" s="723"/>
      <c r="EA24" s="723"/>
      <c r="EB24" s="723"/>
      <c r="EC24" s="755"/>
    </row>
    <row r="25" spans="2:133" ht="11.25" customHeight="1" x14ac:dyDescent="0.2">
      <c r="B25" s="638" t="s">
        <v>287</v>
      </c>
      <c r="C25" s="639"/>
      <c r="D25" s="639"/>
      <c r="E25" s="639"/>
      <c r="F25" s="639"/>
      <c r="G25" s="639"/>
      <c r="H25" s="639"/>
      <c r="I25" s="639"/>
      <c r="J25" s="639"/>
      <c r="K25" s="639"/>
      <c r="L25" s="639"/>
      <c r="M25" s="639"/>
      <c r="N25" s="639"/>
      <c r="O25" s="639"/>
      <c r="P25" s="639"/>
      <c r="Q25" s="640"/>
      <c r="R25" s="641">
        <v>8218199</v>
      </c>
      <c r="S25" s="644"/>
      <c r="T25" s="644"/>
      <c r="U25" s="644"/>
      <c r="V25" s="644"/>
      <c r="W25" s="644"/>
      <c r="X25" s="644"/>
      <c r="Y25" s="645"/>
      <c r="Z25" s="703">
        <v>4.5</v>
      </c>
      <c r="AA25" s="703"/>
      <c r="AB25" s="703"/>
      <c r="AC25" s="703"/>
      <c r="AD25" s="704">
        <v>5827162</v>
      </c>
      <c r="AE25" s="704"/>
      <c r="AF25" s="704"/>
      <c r="AG25" s="704"/>
      <c r="AH25" s="704"/>
      <c r="AI25" s="704"/>
      <c r="AJ25" s="704"/>
      <c r="AK25" s="704"/>
      <c r="AL25" s="646">
        <v>5.7</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220</v>
      </c>
      <c r="BH25" s="644"/>
      <c r="BI25" s="644"/>
      <c r="BJ25" s="644"/>
      <c r="BK25" s="644"/>
      <c r="BL25" s="644"/>
      <c r="BM25" s="644"/>
      <c r="BN25" s="645"/>
      <c r="BO25" s="703" t="s">
        <v>220</v>
      </c>
      <c r="BP25" s="703"/>
      <c r="BQ25" s="703"/>
      <c r="BR25" s="703"/>
      <c r="BS25" s="649" t="s">
        <v>220</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18930461</v>
      </c>
      <c r="CS25" s="642"/>
      <c r="CT25" s="642"/>
      <c r="CU25" s="642"/>
      <c r="CV25" s="642"/>
      <c r="CW25" s="642"/>
      <c r="CX25" s="642"/>
      <c r="CY25" s="643"/>
      <c r="CZ25" s="646">
        <v>10.8</v>
      </c>
      <c r="DA25" s="675"/>
      <c r="DB25" s="675"/>
      <c r="DC25" s="676"/>
      <c r="DD25" s="649">
        <v>17253981</v>
      </c>
      <c r="DE25" s="642"/>
      <c r="DF25" s="642"/>
      <c r="DG25" s="642"/>
      <c r="DH25" s="642"/>
      <c r="DI25" s="642"/>
      <c r="DJ25" s="642"/>
      <c r="DK25" s="643"/>
      <c r="DL25" s="649">
        <v>16961102</v>
      </c>
      <c r="DM25" s="642"/>
      <c r="DN25" s="642"/>
      <c r="DO25" s="642"/>
      <c r="DP25" s="642"/>
      <c r="DQ25" s="642"/>
      <c r="DR25" s="642"/>
      <c r="DS25" s="642"/>
      <c r="DT25" s="642"/>
      <c r="DU25" s="642"/>
      <c r="DV25" s="643"/>
      <c r="DW25" s="646">
        <v>16.7</v>
      </c>
      <c r="DX25" s="675"/>
      <c r="DY25" s="675"/>
      <c r="DZ25" s="675"/>
      <c r="EA25" s="675"/>
      <c r="EB25" s="675"/>
      <c r="EC25" s="677"/>
    </row>
    <row r="26" spans="2:133" ht="11.25" customHeight="1" x14ac:dyDescent="0.2">
      <c r="B26" s="638" t="s">
        <v>290</v>
      </c>
      <c r="C26" s="639"/>
      <c r="D26" s="639"/>
      <c r="E26" s="639"/>
      <c r="F26" s="639"/>
      <c r="G26" s="639"/>
      <c r="H26" s="639"/>
      <c r="I26" s="639"/>
      <c r="J26" s="639"/>
      <c r="K26" s="639"/>
      <c r="L26" s="639"/>
      <c r="M26" s="639"/>
      <c r="N26" s="639"/>
      <c r="O26" s="639"/>
      <c r="P26" s="639"/>
      <c r="Q26" s="640"/>
      <c r="R26" s="641">
        <v>759804</v>
      </c>
      <c r="S26" s="644"/>
      <c r="T26" s="644"/>
      <c r="U26" s="644"/>
      <c r="V26" s="644"/>
      <c r="W26" s="644"/>
      <c r="X26" s="644"/>
      <c r="Y26" s="645"/>
      <c r="Z26" s="703">
        <v>0.4</v>
      </c>
      <c r="AA26" s="703"/>
      <c r="AB26" s="703"/>
      <c r="AC26" s="703"/>
      <c r="AD26" s="704" t="s">
        <v>226</v>
      </c>
      <c r="AE26" s="704"/>
      <c r="AF26" s="704"/>
      <c r="AG26" s="704"/>
      <c r="AH26" s="704"/>
      <c r="AI26" s="704"/>
      <c r="AJ26" s="704"/>
      <c r="AK26" s="704"/>
      <c r="AL26" s="646" t="s">
        <v>220</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220</v>
      </c>
      <c r="BH26" s="644"/>
      <c r="BI26" s="644"/>
      <c r="BJ26" s="644"/>
      <c r="BK26" s="644"/>
      <c r="BL26" s="644"/>
      <c r="BM26" s="644"/>
      <c r="BN26" s="645"/>
      <c r="BO26" s="703" t="s">
        <v>220</v>
      </c>
      <c r="BP26" s="703"/>
      <c r="BQ26" s="703"/>
      <c r="BR26" s="703"/>
      <c r="BS26" s="649" t="s">
        <v>220</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13181718</v>
      </c>
      <c r="CS26" s="644"/>
      <c r="CT26" s="644"/>
      <c r="CU26" s="644"/>
      <c r="CV26" s="644"/>
      <c r="CW26" s="644"/>
      <c r="CX26" s="644"/>
      <c r="CY26" s="645"/>
      <c r="CZ26" s="646">
        <v>7.5</v>
      </c>
      <c r="DA26" s="675"/>
      <c r="DB26" s="675"/>
      <c r="DC26" s="676"/>
      <c r="DD26" s="649">
        <v>11550262</v>
      </c>
      <c r="DE26" s="644"/>
      <c r="DF26" s="644"/>
      <c r="DG26" s="644"/>
      <c r="DH26" s="644"/>
      <c r="DI26" s="644"/>
      <c r="DJ26" s="644"/>
      <c r="DK26" s="645"/>
      <c r="DL26" s="649" t="s">
        <v>226</v>
      </c>
      <c r="DM26" s="644"/>
      <c r="DN26" s="644"/>
      <c r="DO26" s="644"/>
      <c r="DP26" s="644"/>
      <c r="DQ26" s="644"/>
      <c r="DR26" s="644"/>
      <c r="DS26" s="644"/>
      <c r="DT26" s="644"/>
      <c r="DU26" s="644"/>
      <c r="DV26" s="645"/>
      <c r="DW26" s="646" t="s">
        <v>220</v>
      </c>
      <c r="DX26" s="675"/>
      <c r="DY26" s="675"/>
      <c r="DZ26" s="675"/>
      <c r="EA26" s="675"/>
      <c r="EB26" s="675"/>
      <c r="EC26" s="677"/>
    </row>
    <row r="27" spans="2:133" ht="11.25" customHeight="1" x14ac:dyDescent="0.2">
      <c r="B27" s="638" t="s">
        <v>293</v>
      </c>
      <c r="C27" s="639"/>
      <c r="D27" s="639"/>
      <c r="E27" s="639"/>
      <c r="F27" s="639"/>
      <c r="G27" s="639"/>
      <c r="H27" s="639"/>
      <c r="I27" s="639"/>
      <c r="J27" s="639"/>
      <c r="K27" s="639"/>
      <c r="L27" s="639"/>
      <c r="M27" s="639"/>
      <c r="N27" s="639"/>
      <c r="O27" s="639"/>
      <c r="P27" s="639"/>
      <c r="Q27" s="640"/>
      <c r="R27" s="641">
        <v>12078215</v>
      </c>
      <c r="S27" s="644"/>
      <c r="T27" s="644"/>
      <c r="U27" s="644"/>
      <c r="V27" s="644"/>
      <c r="W27" s="644"/>
      <c r="X27" s="644"/>
      <c r="Y27" s="645"/>
      <c r="Z27" s="703">
        <v>6.5</v>
      </c>
      <c r="AA27" s="703"/>
      <c r="AB27" s="703"/>
      <c r="AC27" s="703"/>
      <c r="AD27" s="704" t="s">
        <v>226</v>
      </c>
      <c r="AE27" s="704"/>
      <c r="AF27" s="704"/>
      <c r="AG27" s="704"/>
      <c r="AH27" s="704"/>
      <c r="AI27" s="704"/>
      <c r="AJ27" s="704"/>
      <c r="AK27" s="704"/>
      <c r="AL27" s="646" t="s">
        <v>226</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76743428</v>
      </c>
      <c r="BH27" s="644"/>
      <c r="BI27" s="644"/>
      <c r="BJ27" s="644"/>
      <c r="BK27" s="644"/>
      <c r="BL27" s="644"/>
      <c r="BM27" s="644"/>
      <c r="BN27" s="645"/>
      <c r="BO27" s="703">
        <v>100</v>
      </c>
      <c r="BP27" s="703"/>
      <c r="BQ27" s="703"/>
      <c r="BR27" s="703"/>
      <c r="BS27" s="649" t="s">
        <v>226</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24352335</v>
      </c>
      <c r="CS27" s="642"/>
      <c r="CT27" s="642"/>
      <c r="CU27" s="642"/>
      <c r="CV27" s="642"/>
      <c r="CW27" s="642"/>
      <c r="CX27" s="642"/>
      <c r="CY27" s="643"/>
      <c r="CZ27" s="646">
        <v>13.9</v>
      </c>
      <c r="DA27" s="675"/>
      <c r="DB27" s="675"/>
      <c r="DC27" s="676"/>
      <c r="DD27" s="649">
        <v>12325982</v>
      </c>
      <c r="DE27" s="642"/>
      <c r="DF27" s="642"/>
      <c r="DG27" s="642"/>
      <c r="DH27" s="642"/>
      <c r="DI27" s="642"/>
      <c r="DJ27" s="642"/>
      <c r="DK27" s="643"/>
      <c r="DL27" s="649">
        <v>12324526</v>
      </c>
      <c r="DM27" s="642"/>
      <c r="DN27" s="642"/>
      <c r="DO27" s="642"/>
      <c r="DP27" s="642"/>
      <c r="DQ27" s="642"/>
      <c r="DR27" s="642"/>
      <c r="DS27" s="642"/>
      <c r="DT27" s="642"/>
      <c r="DU27" s="642"/>
      <c r="DV27" s="643"/>
      <c r="DW27" s="646">
        <v>12.1</v>
      </c>
      <c r="DX27" s="675"/>
      <c r="DY27" s="675"/>
      <c r="DZ27" s="675"/>
      <c r="EA27" s="675"/>
      <c r="EB27" s="675"/>
      <c r="EC27" s="677"/>
    </row>
    <row r="28" spans="2:133" ht="11.25" customHeight="1" x14ac:dyDescent="0.2">
      <c r="B28" s="746" t="s">
        <v>296</v>
      </c>
      <c r="C28" s="747"/>
      <c r="D28" s="747"/>
      <c r="E28" s="747"/>
      <c r="F28" s="747"/>
      <c r="G28" s="747"/>
      <c r="H28" s="747"/>
      <c r="I28" s="747"/>
      <c r="J28" s="747"/>
      <c r="K28" s="747"/>
      <c r="L28" s="747"/>
      <c r="M28" s="747"/>
      <c r="N28" s="747"/>
      <c r="O28" s="747"/>
      <c r="P28" s="747"/>
      <c r="Q28" s="748"/>
      <c r="R28" s="641">
        <v>3987905</v>
      </c>
      <c r="S28" s="644"/>
      <c r="T28" s="644"/>
      <c r="U28" s="644"/>
      <c r="V28" s="644"/>
      <c r="W28" s="644"/>
      <c r="X28" s="644"/>
      <c r="Y28" s="645"/>
      <c r="Z28" s="703">
        <v>2.2000000000000002</v>
      </c>
      <c r="AA28" s="703"/>
      <c r="AB28" s="703"/>
      <c r="AC28" s="703"/>
      <c r="AD28" s="704" t="s">
        <v>220</v>
      </c>
      <c r="AE28" s="704"/>
      <c r="AF28" s="704"/>
      <c r="AG28" s="704"/>
      <c r="AH28" s="704"/>
      <c r="AI28" s="704"/>
      <c r="AJ28" s="704"/>
      <c r="AK28" s="704"/>
      <c r="AL28" s="646" t="s">
        <v>226</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765104</v>
      </c>
      <c r="CS28" s="644"/>
      <c r="CT28" s="644"/>
      <c r="CU28" s="644"/>
      <c r="CV28" s="644"/>
      <c r="CW28" s="644"/>
      <c r="CX28" s="644"/>
      <c r="CY28" s="645"/>
      <c r="CZ28" s="646">
        <v>0.4</v>
      </c>
      <c r="DA28" s="675"/>
      <c r="DB28" s="675"/>
      <c r="DC28" s="676"/>
      <c r="DD28" s="649">
        <v>765104</v>
      </c>
      <c r="DE28" s="644"/>
      <c r="DF28" s="644"/>
      <c r="DG28" s="644"/>
      <c r="DH28" s="644"/>
      <c r="DI28" s="644"/>
      <c r="DJ28" s="644"/>
      <c r="DK28" s="645"/>
      <c r="DL28" s="649">
        <v>765104</v>
      </c>
      <c r="DM28" s="644"/>
      <c r="DN28" s="644"/>
      <c r="DO28" s="644"/>
      <c r="DP28" s="644"/>
      <c r="DQ28" s="644"/>
      <c r="DR28" s="644"/>
      <c r="DS28" s="644"/>
      <c r="DT28" s="644"/>
      <c r="DU28" s="644"/>
      <c r="DV28" s="645"/>
      <c r="DW28" s="646">
        <v>0.8</v>
      </c>
      <c r="DX28" s="675"/>
      <c r="DY28" s="675"/>
      <c r="DZ28" s="675"/>
      <c r="EA28" s="675"/>
      <c r="EB28" s="675"/>
      <c r="EC28" s="677"/>
    </row>
    <row r="29" spans="2:133" ht="11.25" customHeight="1" x14ac:dyDescent="0.2">
      <c r="B29" s="638" t="s">
        <v>298</v>
      </c>
      <c r="C29" s="639"/>
      <c r="D29" s="639"/>
      <c r="E29" s="639"/>
      <c r="F29" s="639"/>
      <c r="G29" s="639"/>
      <c r="H29" s="639"/>
      <c r="I29" s="639"/>
      <c r="J29" s="639"/>
      <c r="K29" s="639"/>
      <c r="L29" s="639"/>
      <c r="M29" s="639"/>
      <c r="N29" s="639"/>
      <c r="O29" s="639"/>
      <c r="P29" s="639"/>
      <c r="Q29" s="640"/>
      <c r="R29" s="641">
        <v>8018901</v>
      </c>
      <c r="S29" s="644"/>
      <c r="T29" s="644"/>
      <c r="U29" s="644"/>
      <c r="V29" s="644"/>
      <c r="W29" s="644"/>
      <c r="X29" s="644"/>
      <c r="Y29" s="645"/>
      <c r="Z29" s="703">
        <v>4.3</v>
      </c>
      <c r="AA29" s="703"/>
      <c r="AB29" s="703"/>
      <c r="AC29" s="703"/>
      <c r="AD29" s="704" t="s">
        <v>248</v>
      </c>
      <c r="AE29" s="704"/>
      <c r="AF29" s="704"/>
      <c r="AG29" s="704"/>
      <c r="AH29" s="704"/>
      <c r="AI29" s="704"/>
      <c r="AJ29" s="704"/>
      <c r="AK29" s="704"/>
      <c r="AL29" s="646" t="s">
        <v>220</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765104</v>
      </c>
      <c r="CS29" s="642"/>
      <c r="CT29" s="642"/>
      <c r="CU29" s="642"/>
      <c r="CV29" s="642"/>
      <c r="CW29" s="642"/>
      <c r="CX29" s="642"/>
      <c r="CY29" s="643"/>
      <c r="CZ29" s="646">
        <v>0.4</v>
      </c>
      <c r="DA29" s="675"/>
      <c r="DB29" s="675"/>
      <c r="DC29" s="676"/>
      <c r="DD29" s="649">
        <v>765104</v>
      </c>
      <c r="DE29" s="642"/>
      <c r="DF29" s="642"/>
      <c r="DG29" s="642"/>
      <c r="DH29" s="642"/>
      <c r="DI29" s="642"/>
      <c r="DJ29" s="642"/>
      <c r="DK29" s="643"/>
      <c r="DL29" s="649">
        <v>765104</v>
      </c>
      <c r="DM29" s="642"/>
      <c r="DN29" s="642"/>
      <c r="DO29" s="642"/>
      <c r="DP29" s="642"/>
      <c r="DQ29" s="642"/>
      <c r="DR29" s="642"/>
      <c r="DS29" s="642"/>
      <c r="DT29" s="642"/>
      <c r="DU29" s="642"/>
      <c r="DV29" s="643"/>
      <c r="DW29" s="646">
        <v>0.8</v>
      </c>
      <c r="DX29" s="675"/>
      <c r="DY29" s="675"/>
      <c r="DZ29" s="675"/>
      <c r="EA29" s="675"/>
      <c r="EB29" s="675"/>
      <c r="EC29" s="677"/>
    </row>
    <row r="30" spans="2:133" ht="11.25" customHeight="1" x14ac:dyDescent="0.2">
      <c r="B30" s="638" t="s">
        <v>303</v>
      </c>
      <c r="C30" s="639"/>
      <c r="D30" s="639"/>
      <c r="E30" s="639"/>
      <c r="F30" s="639"/>
      <c r="G30" s="639"/>
      <c r="H30" s="639"/>
      <c r="I30" s="639"/>
      <c r="J30" s="639"/>
      <c r="K30" s="639"/>
      <c r="L30" s="639"/>
      <c r="M30" s="639"/>
      <c r="N30" s="639"/>
      <c r="O30" s="639"/>
      <c r="P30" s="639"/>
      <c r="Q30" s="640"/>
      <c r="R30" s="641">
        <v>1678442</v>
      </c>
      <c r="S30" s="644"/>
      <c r="T30" s="644"/>
      <c r="U30" s="644"/>
      <c r="V30" s="644"/>
      <c r="W30" s="644"/>
      <c r="X30" s="644"/>
      <c r="Y30" s="645"/>
      <c r="Z30" s="703">
        <v>0.9</v>
      </c>
      <c r="AA30" s="703"/>
      <c r="AB30" s="703"/>
      <c r="AC30" s="703"/>
      <c r="AD30" s="704">
        <v>1554530</v>
      </c>
      <c r="AE30" s="704"/>
      <c r="AF30" s="704"/>
      <c r="AG30" s="704"/>
      <c r="AH30" s="704"/>
      <c r="AI30" s="704"/>
      <c r="AJ30" s="704"/>
      <c r="AK30" s="704"/>
      <c r="AL30" s="646">
        <v>1.5</v>
      </c>
      <c r="AM30" s="647"/>
      <c r="AN30" s="647"/>
      <c r="AO30" s="705"/>
      <c r="AP30" s="731" t="s">
        <v>304</v>
      </c>
      <c r="AQ30" s="732"/>
      <c r="AR30" s="732"/>
      <c r="AS30" s="732"/>
      <c r="AT30" s="737" t="s">
        <v>305</v>
      </c>
      <c r="AU30" s="210"/>
      <c r="AV30" s="210"/>
      <c r="AW30" s="210"/>
      <c r="AX30" s="740" t="s">
        <v>180</v>
      </c>
      <c r="AY30" s="741"/>
      <c r="AZ30" s="741"/>
      <c r="BA30" s="741"/>
      <c r="BB30" s="741"/>
      <c r="BC30" s="741"/>
      <c r="BD30" s="741"/>
      <c r="BE30" s="741"/>
      <c r="BF30" s="742"/>
      <c r="BG30" s="721">
        <v>98.8</v>
      </c>
      <c r="BH30" s="722"/>
      <c r="BI30" s="722"/>
      <c r="BJ30" s="722"/>
      <c r="BK30" s="722"/>
      <c r="BL30" s="722"/>
      <c r="BM30" s="723">
        <v>96.9</v>
      </c>
      <c r="BN30" s="722"/>
      <c r="BO30" s="722"/>
      <c r="BP30" s="722"/>
      <c r="BQ30" s="724"/>
      <c r="BR30" s="721">
        <v>98.7</v>
      </c>
      <c r="BS30" s="722"/>
      <c r="BT30" s="722"/>
      <c r="BU30" s="722"/>
      <c r="BV30" s="722"/>
      <c r="BW30" s="722"/>
      <c r="BX30" s="723">
        <v>96.1</v>
      </c>
      <c r="BY30" s="722"/>
      <c r="BZ30" s="722"/>
      <c r="CA30" s="722"/>
      <c r="CB30" s="724"/>
      <c r="CD30" s="727"/>
      <c r="CE30" s="728"/>
      <c r="CF30" s="685" t="s">
        <v>306</v>
      </c>
      <c r="CG30" s="682"/>
      <c r="CH30" s="682"/>
      <c r="CI30" s="682"/>
      <c r="CJ30" s="682"/>
      <c r="CK30" s="682"/>
      <c r="CL30" s="682"/>
      <c r="CM30" s="682"/>
      <c r="CN30" s="682"/>
      <c r="CO30" s="682"/>
      <c r="CP30" s="682"/>
      <c r="CQ30" s="683"/>
      <c r="CR30" s="641">
        <v>731755</v>
      </c>
      <c r="CS30" s="644"/>
      <c r="CT30" s="644"/>
      <c r="CU30" s="644"/>
      <c r="CV30" s="644"/>
      <c r="CW30" s="644"/>
      <c r="CX30" s="644"/>
      <c r="CY30" s="645"/>
      <c r="CZ30" s="646">
        <v>0.4</v>
      </c>
      <c r="DA30" s="675"/>
      <c r="DB30" s="675"/>
      <c r="DC30" s="676"/>
      <c r="DD30" s="649">
        <v>731755</v>
      </c>
      <c r="DE30" s="644"/>
      <c r="DF30" s="644"/>
      <c r="DG30" s="644"/>
      <c r="DH30" s="644"/>
      <c r="DI30" s="644"/>
      <c r="DJ30" s="644"/>
      <c r="DK30" s="645"/>
      <c r="DL30" s="649">
        <v>731755</v>
      </c>
      <c r="DM30" s="644"/>
      <c r="DN30" s="644"/>
      <c r="DO30" s="644"/>
      <c r="DP30" s="644"/>
      <c r="DQ30" s="644"/>
      <c r="DR30" s="644"/>
      <c r="DS30" s="644"/>
      <c r="DT30" s="644"/>
      <c r="DU30" s="644"/>
      <c r="DV30" s="645"/>
      <c r="DW30" s="646">
        <v>0.7</v>
      </c>
      <c r="DX30" s="675"/>
      <c r="DY30" s="675"/>
      <c r="DZ30" s="675"/>
      <c r="EA30" s="675"/>
      <c r="EB30" s="675"/>
      <c r="EC30" s="677"/>
    </row>
    <row r="31" spans="2:133" ht="11.25" customHeight="1" x14ac:dyDescent="0.2">
      <c r="B31" s="638" t="s">
        <v>307</v>
      </c>
      <c r="C31" s="639"/>
      <c r="D31" s="639"/>
      <c r="E31" s="639"/>
      <c r="F31" s="639"/>
      <c r="G31" s="639"/>
      <c r="H31" s="639"/>
      <c r="I31" s="639"/>
      <c r="J31" s="639"/>
      <c r="K31" s="639"/>
      <c r="L31" s="639"/>
      <c r="M31" s="639"/>
      <c r="N31" s="639"/>
      <c r="O31" s="639"/>
      <c r="P31" s="639"/>
      <c r="Q31" s="640"/>
      <c r="R31" s="641">
        <v>313063</v>
      </c>
      <c r="S31" s="644"/>
      <c r="T31" s="644"/>
      <c r="U31" s="644"/>
      <c r="V31" s="644"/>
      <c r="W31" s="644"/>
      <c r="X31" s="644"/>
      <c r="Y31" s="645"/>
      <c r="Z31" s="703">
        <v>0.2</v>
      </c>
      <c r="AA31" s="703"/>
      <c r="AB31" s="703"/>
      <c r="AC31" s="703"/>
      <c r="AD31" s="704" t="s">
        <v>220</v>
      </c>
      <c r="AE31" s="704"/>
      <c r="AF31" s="704"/>
      <c r="AG31" s="704"/>
      <c r="AH31" s="704"/>
      <c r="AI31" s="704"/>
      <c r="AJ31" s="704"/>
      <c r="AK31" s="704"/>
      <c r="AL31" s="646" t="s">
        <v>220</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98.7</v>
      </c>
      <c r="BH31" s="642"/>
      <c r="BI31" s="642"/>
      <c r="BJ31" s="642"/>
      <c r="BK31" s="642"/>
      <c r="BL31" s="642"/>
      <c r="BM31" s="647">
        <v>96.6</v>
      </c>
      <c r="BN31" s="720"/>
      <c r="BO31" s="720"/>
      <c r="BP31" s="720"/>
      <c r="BQ31" s="681"/>
      <c r="BR31" s="719">
        <v>98.5</v>
      </c>
      <c r="BS31" s="642"/>
      <c r="BT31" s="642"/>
      <c r="BU31" s="642"/>
      <c r="BV31" s="642"/>
      <c r="BW31" s="642"/>
      <c r="BX31" s="647">
        <v>95.7</v>
      </c>
      <c r="BY31" s="720"/>
      <c r="BZ31" s="720"/>
      <c r="CA31" s="720"/>
      <c r="CB31" s="681"/>
      <c r="CD31" s="727"/>
      <c r="CE31" s="728"/>
      <c r="CF31" s="685" t="s">
        <v>310</v>
      </c>
      <c r="CG31" s="682"/>
      <c r="CH31" s="682"/>
      <c r="CI31" s="682"/>
      <c r="CJ31" s="682"/>
      <c r="CK31" s="682"/>
      <c r="CL31" s="682"/>
      <c r="CM31" s="682"/>
      <c r="CN31" s="682"/>
      <c r="CO31" s="682"/>
      <c r="CP31" s="682"/>
      <c r="CQ31" s="683"/>
      <c r="CR31" s="641">
        <v>33349</v>
      </c>
      <c r="CS31" s="642"/>
      <c r="CT31" s="642"/>
      <c r="CU31" s="642"/>
      <c r="CV31" s="642"/>
      <c r="CW31" s="642"/>
      <c r="CX31" s="642"/>
      <c r="CY31" s="643"/>
      <c r="CZ31" s="646">
        <v>0</v>
      </c>
      <c r="DA31" s="675"/>
      <c r="DB31" s="675"/>
      <c r="DC31" s="676"/>
      <c r="DD31" s="649">
        <v>33349</v>
      </c>
      <c r="DE31" s="642"/>
      <c r="DF31" s="642"/>
      <c r="DG31" s="642"/>
      <c r="DH31" s="642"/>
      <c r="DI31" s="642"/>
      <c r="DJ31" s="642"/>
      <c r="DK31" s="643"/>
      <c r="DL31" s="649">
        <v>33349</v>
      </c>
      <c r="DM31" s="642"/>
      <c r="DN31" s="642"/>
      <c r="DO31" s="642"/>
      <c r="DP31" s="642"/>
      <c r="DQ31" s="642"/>
      <c r="DR31" s="642"/>
      <c r="DS31" s="642"/>
      <c r="DT31" s="642"/>
      <c r="DU31" s="642"/>
      <c r="DV31" s="643"/>
      <c r="DW31" s="646">
        <v>0</v>
      </c>
      <c r="DX31" s="675"/>
      <c r="DY31" s="675"/>
      <c r="DZ31" s="675"/>
      <c r="EA31" s="675"/>
      <c r="EB31" s="675"/>
      <c r="EC31" s="677"/>
    </row>
    <row r="32" spans="2:133" ht="11.25" customHeight="1" x14ac:dyDescent="0.2">
      <c r="B32" s="638" t="s">
        <v>311</v>
      </c>
      <c r="C32" s="639"/>
      <c r="D32" s="639"/>
      <c r="E32" s="639"/>
      <c r="F32" s="639"/>
      <c r="G32" s="639"/>
      <c r="H32" s="639"/>
      <c r="I32" s="639"/>
      <c r="J32" s="639"/>
      <c r="K32" s="639"/>
      <c r="L32" s="639"/>
      <c r="M32" s="639"/>
      <c r="N32" s="639"/>
      <c r="O32" s="639"/>
      <c r="P32" s="639"/>
      <c r="Q32" s="640"/>
      <c r="R32" s="641">
        <v>49030506</v>
      </c>
      <c r="S32" s="644"/>
      <c r="T32" s="644"/>
      <c r="U32" s="644"/>
      <c r="V32" s="644"/>
      <c r="W32" s="644"/>
      <c r="X32" s="644"/>
      <c r="Y32" s="645"/>
      <c r="Z32" s="703">
        <v>26.5</v>
      </c>
      <c r="AA32" s="703"/>
      <c r="AB32" s="703"/>
      <c r="AC32" s="703"/>
      <c r="AD32" s="704" t="s">
        <v>226</v>
      </c>
      <c r="AE32" s="704"/>
      <c r="AF32" s="704"/>
      <c r="AG32" s="704"/>
      <c r="AH32" s="704"/>
      <c r="AI32" s="704"/>
      <c r="AJ32" s="704"/>
      <c r="AK32" s="704"/>
      <c r="AL32" s="646" t="s">
        <v>226</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t="s">
        <v>226</v>
      </c>
      <c r="BH32" s="657"/>
      <c r="BI32" s="657"/>
      <c r="BJ32" s="657"/>
      <c r="BK32" s="657"/>
      <c r="BL32" s="657"/>
      <c r="BM32" s="701" t="s">
        <v>226</v>
      </c>
      <c r="BN32" s="657"/>
      <c r="BO32" s="657"/>
      <c r="BP32" s="657"/>
      <c r="BQ32" s="694"/>
      <c r="BR32" s="718" t="s">
        <v>220</v>
      </c>
      <c r="BS32" s="657"/>
      <c r="BT32" s="657"/>
      <c r="BU32" s="657"/>
      <c r="BV32" s="657"/>
      <c r="BW32" s="657"/>
      <c r="BX32" s="701" t="s">
        <v>220</v>
      </c>
      <c r="BY32" s="657"/>
      <c r="BZ32" s="657"/>
      <c r="CA32" s="657"/>
      <c r="CB32" s="694"/>
      <c r="CD32" s="729"/>
      <c r="CE32" s="730"/>
      <c r="CF32" s="685" t="s">
        <v>313</v>
      </c>
      <c r="CG32" s="682"/>
      <c r="CH32" s="682"/>
      <c r="CI32" s="682"/>
      <c r="CJ32" s="682"/>
      <c r="CK32" s="682"/>
      <c r="CL32" s="682"/>
      <c r="CM32" s="682"/>
      <c r="CN32" s="682"/>
      <c r="CO32" s="682"/>
      <c r="CP32" s="682"/>
      <c r="CQ32" s="683"/>
      <c r="CR32" s="641" t="s">
        <v>243</v>
      </c>
      <c r="CS32" s="644"/>
      <c r="CT32" s="644"/>
      <c r="CU32" s="644"/>
      <c r="CV32" s="644"/>
      <c r="CW32" s="644"/>
      <c r="CX32" s="644"/>
      <c r="CY32" s="645"/>
      <c r="CZ32" s="646" t="s">
        <v>248</v>
      </c>
      <c r="DA32" s="675"/>
      <c r="DB32" s="675"/>
      <c r="DC32" s="676"/>
      <c r="DD32" s="649" t="s">
        <v>226</v>
      </c>
      <c r="DE32" s="644"/>
      <c r="DF32" s="644"/>
      <c r="DG32" s="644"/>
      <c r="DH32" s="644"/>
      <c r="DI32" s="644"/>
      <c r="DJ32" s="644"/>
      <c r="DK32" s="645"/>
      <c r="DL32" s="649" t="s">
        <v>220</v>
      </c>
      <c r="DM32" s="644"/>
      <c r="DN32" s="644"/>
      <c r="DO32" s="644"/>
      <c r="DP32" s="644"/>
      <c r="DQ32" s="644"/>
      <c r="DR32" s="644"/>
      <c r="DS32" s="644"/>
      <c r="DT32" s="644"/>
      <c r="DU32" s="644"/>
      <c r="DV32" s="645"/>
      <c r="DW32" s="646" t="s">
        <v>220</v>
      </c>
      <c r="DX32" s="675"/>
      <c r="DY32" s="675"/>
      <c r="DZ32" s="675"/>
      <c r="EA32" s="675"/>
      <c r="EB32" s="675"/>
      <c r="EC32" s="677"/>
    </row>
    <row r="33" spans="2:133" ht="11.25" customHeight="1" x14ac:dyDescent="0.2">
      <c r="B33" s="638" t="s">
        <v>314</v>
      </c>
      <c r="C33" s="639"/>
      <c r="D33" s="639"/>
      <c r="E33" s="639"/>
      <c r="F33" s="639"/>
      <c r="G33" s="639"/>
      <c r="H33" s="639"/>
      <c r="I33" s="639"/>
      <c r="J33" s="639"/>
      <c r="K33" s="639"/>
      <c r="L33" s="639"/>
      <c r="M33" s="639"/>
      <c r="N33" s="639"/>
      <c r="O33" s="639"/>
      <c r="P33" s="639"/>
      <c r="Q33" s="640"/>
      <c r="R33" s="641">
        <v>3467969</v>
      </c>
      <c r="S33" s="644"/>
      <c r="T33" s="644"/>
      <c r="U33" s="644"/>
      <c r="V33" s="644"/>
      <c r="W33" s="644"/>
      <c r="X33" s="644"/>
      <c r="Y33" s="645"/>
      <c r="Z33" s="703">
        <v>1.9</v>
      </c>
      <c r="AA33" s="703"/>
      <c r="AB33" s="703"/>
      <c r="AC33" s="703"/>
      <c r="AD33" s="704" t="s">
        <v>220</v>
      </c>
      <c r="AE33" s="704"/>
      <c r="AF33" s="704"/>
      <c r="AG33" s="704"/>
      <c r="AH33" s="704"/>
      <c r="AI33" s="704"/>
      <c r="AJ33" s="704"/>
      <c r="AK33" s="704"/>
      <c r="AL33" s="646" t="s">
        <v>220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98400700</v>
      </c>
      <c r="CS33" s="642"/>
      <c r="CT33" s="642"/>
      <c r="CU33" s="642"/>
      <c r="CV33" s="642"/>
      <c r="CW33" s="642"/>
      <c r="CX33" s="642"/>
      <c r="CY33" s="643"/>
      <c r="CZ33" s="646">
        <v>56.3</v>
      </c>
      <c r="DA33" s="675"/>
      <c r="DB33" s="675"/>
      <c r="DC33" s="676"/>
      <c r="DD33" s="649">
        <v>89778414</v>
      </c>
      <c r="DE33" s="642"/>
      <c r="DF33" s="642"/>
      <c r="DG33" s="642"/>
      <c r="DH33" s="642"/>
      <c r="DI33" s="642"/>
      <c r="DJ33" s="642"/>
      <c r="DK33" s="643"/>
      <c r="DL33" s="649">
        <v>38670601</v>
      </c>
      <c r="DM33" s="642"/>
      <c r="DN33" s="642"/>
      <c r="DO33" s="642"/>
      <c r="DP33" s="642"/>
      <c r="DQ33" s="642"/>
      <c r="DR33" s="642"/>
      <c r="DS33" s="642"/>
      <c r="DT33" s="642"/>
      <c r="DU33" s="642"/>
      <c r="DV33" s="643"/>
      <c r="DW33" s="646">
        <v>38</v>
      </c>
      <c r="DX33" s="675"/>
      <c r="DY33" s="675"/>
      <c r="DZ33" s="675"/>
      <c r="EA33" s="675"/>
      <c r="EB33" s="675"/>
      <c r="EC33" s="677"/>
    </row>
    <row r="34" spans="2:133" ht="11.25" customHeight="1" x14ac:dyDescent="0.2">
      <c r="B34" s="638" t="s">
        <v>316</v>
      </c>
      <c r="C34" s="639"/>
      <c r="D34" s="639"/>
      <c r="E34" s="639"/>
      <c r="F34" s="639"/>
      <c r="G34" s="639"/>
      <c r="H34" s="639"/>
      <c r="I34" s="639"/>
      <c r="J34" s="639"/>
      <c r="K34" s="639"/>
      <c r="L34" s="639"/>
      <c r="M34" s="639"/>
      <c r="N34" s="639"/>
      <c r="O34" s="639"/>
      <c r="P34" s="639"/>
      <c r="Q34" s="640"/>
      <c r="R34" s="641">
        <v>2368057</v>
      </c>
      <c r="S34" s="644"/>
      <c r="T34" s="644"/>
      <c r="U34" s="644"/>
      <c r="V34" s="644"/>
      <c r="W34" s="644"/>
      <c r="X34" s="644"/>
      <c r="Y34" s="645"/>
      <c r="Z34" s="703">
        <v>1.3</v>
      </c>
      <c r="AA34" s="703"/>
      <c r="AB34" s="703"/>
      <c r="AC34" s="703"/>
      <c r="AD34" s="704">
        <v>64326</v>
      </c>
      <c r="AE34" s="704"/>
      <c r="AF34" s="704"/>
      <c r="AG34" s="704"/>
      <c r="AH34" s="704"/>
      <c r="AI34" s="704"/>
      <c r="AJ34" s="704"/>
      <c r="AK34" s="704"/>
      <c r="AL34" s="646">
        <v>0.1</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33472214</v>
      </c>
      <c r="CS34" s="644"/>
      <c r="CT34" s="644"/>
      <c r="CU34" s="644"/>
      <c r="CV34" s="644"/>
      <c r="CW34" s="644"/>
      <c r="CX34" s="644"/>
      <c r="CY34" s="645"/>
      <c r="CZ34" s="646">
        <v>19.2</v>
      </c>
      <c r="DA34" s="675"/>
      <c r="DB34" s="675"/>
      <c r="DC34" s="676"/>
      <c r="DD34" s="649">
        <v>28766104</v>
      </c>
      <c r="DE34" s="644"/>
      <c r="DF34" s="644"/>
      <c r="DG34" s="644"/>
      <c r="DH34" s="644"/>
      <c r="DI34" s="644"/>
      <c r="DJ34" s="644"/>
      <c r="DK34" s="645"/>
      <c r="DL34" s="649">
        <v>26732845</v>
      </c>
      <c r="DM34" s="644"/>
      <c r="DN34" s="644"/>
      <c r="DO34" s="644"/>
      <c r="DP34" s="644"/>
      <c r="DQ34" s="644"/>
      <c r="DR34" s="644"/>
      <c r="DS34" s="644"/>
      <c r="DT34" s="644"/>
      <c r="DU34" s="644"/>
      <c r="DV34" s="645"/>
      <c r="DW34" s="646">
        <v>26.3</v>
      </c>
      <c r="DX34" s="675"/>
      <c r="DY34" s="675"/>
      <c r="DZ34" s="675"/>
      <c r="EA34" s="675"/>
      <c r="EB34" s="675"/>
      <c r="EC34" s="677"/>
    </row>
    <row r="35" spans="2:133" ht="11.25" customHeight="1" x14ac:dyDescent="0.2">
      <c r="B35" s="638" t="s">
        <v>320</v>
      </c>
      <c r="C35" s="639"/>
      <c r="D35" s="639"/>
      <c r="E35" s="639"/>
      <c r="F35" s="639"/>
      <c r="G35" s="639"/>
      <c r="H35" s="639"/>
      <c r="I35" s="639"/>
      <c r="J35" s="639"/>
      <c r="K35" s="639"/>
      <c r="L35" s="639"/>
      <c r="M35" s="639"/>
      <c r="N35" s="639"/>
      <c r="O35" s="639"/>
      <c r="P35" s="639"/>
      <c r="Q35" s="640"/>
      <c r="R35" s="641" t="s">
        <v>220</v>
      </c>
      <c r="S35" s="644"/>
      <c r="T35" s="644"/>
      <c r="U35" s="644"/>
      <c r="V35" s="644"/>
      <c r="W35" s="644"/>
      <c r="X35" s="644"/>
      <c r="Y35" s="645"/>
      <c r="Z35" s="703" t="s">
        <v>220</v>
      </c>
      <c r="AA35" s="703"/>
      <c r="AB35" s="703"/>
      <c r="AC35" s="703"/>
      <c r="AD35" s="704" t="s">
        <v>220</v>
      </c>
      <c r="AE35" s="704"/>
      <c r="AF35" s="704"/>
      <c r="AG35" s="704"/>
      <c r="AH35" s="704"/>
      <c r="AI35" s="704"/>
      <c r="AJ35" s="704"/>
      <c r="AK35" s="704"/>
      <c r="AL35" s="646" t="s">
        <v>226</v>
      </c>
      <c r="AM35" s="647"/>
      <c r="AN35" s="647"/>
      <c r="AO35" s="705"/>
      <c r="AP35" s="214"/>
      <c r="AQ35" s="709" t="s">
        <v>321</v>
      </c>
      <c r="AR35" s="710"/>
      <c r="AS35" s="710"/>
      <c r="AT35" s="710"/>
      <c r="AU35" s="710"/>
      <c r="AV35" s="710"/>
      <c r="AW35" s="710"/>
      <c r="AX35" s="710"/>
      <c r="AY35" s="711"/>
      <c r="AZ35" s="706">
        <v>7584943</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1576736</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1243993</v>
      </c>
      <c r="CS35" s="642"/>
      <c r="CT35" s="642"/>
      <c r="CU35" s="642"/>
      <c r="CV35" s="642"/>
      <c r="CW35" s="642"/>
      <c r="CX35" s="642"/>
      <c r="CY35" s="643"/>
      <c r="CZ35" s="646">
        <v>0.7</v>
      </c>
      <c r="DA35" s="675"/>
      <c r="DB35" s="675"/>
      <c r="DC35" s="676"/>
      <c r="DD35" s="649">
        <v>1123008</v>
      </c>
      <c r="DE35" s="642"/>
      <c r="DF35" s="642"/>
      <c r="DG35" s="642"/>
      <c r="DH35" s="642"/>
      <c r="DI35" s="642"/>
      <c r="DJ35" s="642"/>
      <c r="DK35" s="643"/>
      <c r="DL35" s="649">
        <v>1123008</v>
      </c>
      <c r="DM35" s="642"/>
      <c r="DN35" s="642"/>
      <c r="DO35" s="642"/>
      <c r="DP35" s="642"/>
      <c r="DQ35" s="642"/>
      <c r="DR35" s="642"/>
      <c r="DS35" s="642"/>
      <c r="DT35" s="642"/>
      <c r="DU35" s="642"/>
      <c r="DV35" s="643"/>
      <c r="DW35" s="646">
        <v>1.1000000000000001</v>
      </c>
      <c r="DX35" s="675"/>
      <c r="DY35" s="675"/>
      <c r="DZ35" s="675"/>
      <c r="EA35" s="675"/>
      <c r="EB35" s="675"/>
      <c r="EC35" s="677"/>
    </row>
    <row r="36" spans="2:133" ht="11.25" customHeight="1" x14ac:dyDescent="0.2">
      <c r="B36" s="638" t="s">
        <v>324</v>
      </c>
      <c r="C36" s="639"/>
      <c r="D36" s="639"/>
      <c r="E36" s="639"/>
      <c r="F36" s="639"/>
      <c r="G36" s="639"/>
      <c r="H36" s="639"/>
      <c r="I36" s="639"/>
      <c r="J36" s="639"/>
      <c r="K36" s="639"/>
      <c r="L36" s="639"/>
      <c r="M36" s="639"/>
      <c r="N36" s="639"/>
      <c r="O36" s="639"/>
      <c r="P36" s="639"/>
      <c r="Q36" s="640"/>
      <c r="R36" s="641" t="s">
        <v>220</v>
      </c>
      <c r="S36" s="644"/>
      <c r="T36" s="644"/>
      <c r="U36" s="644"/>
      <c r="V36" s="644"/>
      <c r="W36" s="644"/>
      <c r="X36" s="644"/>
      <c r="Y36" s="645"/>
      <c r="Z36" s="703" t="s">
        <v>220</v>
      </c>
      <c r="AA36" s="703"/>
      <c r="AB36" s="703"/>
      <c r="AC36" s="703"/>
      <c r="AD36" s="704" t="s">
        <v>226</v>
      </c>
      <c r="AE36" s="704"/>
      <c r="AF36" s="704"/>
      <c r="AG36" s="704"/>
      <c r="AH36" s="704"/>
      <c r="AI36" s="704"/>
      <c r="AJ36" s="704"/>
      <c r="AK36" s="704"/>
      <c r="AL36" s="646" t="s">
        <v>220</v>
      </c>
      <c r="AM36" s="647"/>
      <c r="AN36" s="647"/>
      <c r="AO36" s="705"/>
      <c r="AQ36" s="678" t="s">
        <v>325</v>
      </c>
      <c r="AR36" s="679"/>
      <c r="AS36" s="679"/>
      <c r="AT36" s="679"/>
      <c r="AU36" s="679"/>
      <c r="AV36" s="679"/>
      <c r="AW36" s="679"/>
      <c r="AX36" s="679"/>
      <c r="AY36" s="680"/>
      <c r="AZ36" s="641">
        <v>785330</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1394261</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8694546</v>
      </c>
      <c r="CS36" s="644"/>
      <c r="CT36" s="644"/>
      <c r="CU36" s="644"/>
      <c r="CV36" s="644"/>
      <c r="CW36" s="644"/>
      <c r="CX36" s="644"/>
      <c r="CY36" s="645"/>
      <c r="CZ36" s="646">
        <v>5</v>
      </c>
      <c r="DA36" s="675"/>
      <c r="DB36" s="675"/>
      <c r="DC36" s="676"/>
      <c r="DD36" s="649">
        <v>6774619</v>
      </c>
      <c r="DE36" s="644"/>
      <c r="DF36" s="644"/>
      <c r="DG36" s="644"/>
      <c r="DH36" s="644"/>
      <c r="DI36" s="644"/>
      <c r="DJ36" s="644"/>
      <c r="DK36" s="645"/>
      <c r="DL36" s="649">
        <v>5509786</v>
      </c>
      <c r="DM36" s="644"/>
      <c r="DN36" s="644"/>
      <c r="DO36" s="644"/>
      <c r="DP36" s="644"/>
      <c r="DQ36" s="644"/>
      <c r="DR36" s="644"/>
      <c r="DS36" s="644"/>
      <c r="DT36" s="644"/>
      <c r="DU36" s="644"/>
      <c r="DV36" s="645"/>
      <c r="DW36" s="646">
        <v>5.4</v>
      </c>
      <c r="DX36" s="675"/>
      <c r="DY36" s="675"/>
      <c r="DZ36" s="675"/>
      <c r="EA36" s="675"/>
      <c r="EB36" s="675"/>
      <c r="EC36" s="677"/>
    </row>
    <row r="37" spans="2:133" ht="11.25" customHeight="1" x14ac:dyDescent="0.2">
      <c r="B37" s="638" t="s">
        <v>328</v>
      </c>
      <c r="C37" s="639"/>
      <c r="D37" s="639"/>
      <c r="E37" s="639"/>
      <c r="F37" s="639"/>
      <c r="G37" s="639"/>
      <c r="H37" s="639"/>
      <c r="I37" s="639"/>
      <c r="J37" s="639"/>
      <c r="K37" s="639"/>
      <c r="L37" s="639"/>
      <c r="M37" s="639"/>
      <c r="N37" s="639"/>
      <c r="O37" s="639"/>
      <c r="P37" s="639"/>
      <c r="Q37" s="640"/>
      <c r="R37" s="641" t="s">
        <v>220</v>
      </c>
      <c r="S37" s="644"/>
      <c r="T37" s="644"/>
      <c r="U37" s="644"/>
      <c r="V37" s="644"/>
      <c r="W37" s="644"/>
      <c r="X37" s="644"/>
      <c r="Y37" s="645"/>
      <c r="Z37" s="703" t="s">
        <v>226</v>
      </c>
      <c r="AA37" s="703"/>
      <c r="AB37" s="703"/>
      <c r="AC37" s="703"/>
      <c r="AD37" s="704" t="s">
        <v>248</v>
      </c>
      <c r="AE37" s="704"/>
      <c r="AF37" s="704"/>
      <c r="AG37" s="704"/>
      <c r="AH37" s="704"/>
      <c r="AI37" s="704"/>
      <c r="AJ37" s="704"/>
      <c r="AK37" s="704"/>
      <c r="AL37" s="646" t="s">
        <v>220</v>
      </c>
      <c r="AM37" s="647"/>
      <c r="AN37" s="647"/>
      <c r="AO37" s="705"/>
      <c r="AQ37" s="678" t="s">
        <v>329</v>
      </c>
      <c r="AR37" s="679"/>
      <c r="AS37" s="679"/>
      <c r="AT37" s="679"/>
      <c r="AU37" s="679"/>
      <c r="AV37" s="679"/>
      <c r="AW37" s="679"/>
      <c r="AX37" s="679"/>
      <c r="AY37" s="680"/>
      <c r="AZ37" s="641" t="s">
        <v>220</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41865</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1333086</v>
      </c>
      <c r="CS37" s="642"/>
      <c r="CT37" s="642"/>
      <c r="CU37" s="642"/>
      <c r="CV37" s="642"/>
      <c r="CW37" s="642"/>
      <c r="CX37" s="642"/>
      <c r="CY37" s="643"/>
      <c r="CZ37" s="646">
        <v>0.8</v>
      </c>
      <c r="DA37" s="675"/>
      <c r="DB37" s="675"/>
      <c r="DC37" s="676"/>
      <c r="DD37" s="649">
        <v>1333086</v>
      </c>
      <c r="DE37" s="642"/>
      <c r="DF37" s="642"/>
      <c r="DG37" s="642"/>
      <c r="DH37" s="642"/>
      <c r="DI37" s="642"/>
      <c r="DJ37" s="642"/>
      <c r="DK37" s="643"/>
      <c r="DL37" s="649">
        <v>948817</v>
      </c>
      <c r="DM37" s="642"/>
      <c r="DN37" s="642"/>
      <c r="DO37" s="642"/>
      <c r="DP37" s="642"/>
      <c r="DQ37" s="642"/>
      <c r="DR37" s="642"/>
      <c r="DS37" s="642"/>
      <c r="DT37" s="642"/>
      <c r="DU37" s="642"/>
      <c r="DV37" s="643"/>
      <c r="DW37" s="646">
        <v>0.9</v>
      </c>
      <c r="DX37" s="675"/>
      <c r="DY37" s="675"/>
      <c r="DZ37" s="675"/>
      <c r="EA37" s="675"/>
      <c r="EB37" s="675"/>
      <c r="EC37" s="677"/>
    </row>
    <row r="38" spans="2:133" ht="11.25" customHeight="1" x14ac:dyDescent="0.2">
      <c r="B38" s="653" t="s">
        <v>332</v>
      </c>
      <c r="C38" s="654"/>
      <c r="D38" s="654"/>
      <c r="E38" s="654"/>
      <c r="F38" s="654"/>
      <c r="G38" s="654"/>
      <c r="H38" s="654"/>
      <c r="I38" s="654"/>
      <c r="J38" s="654"/>
      <c r="K38" s="654"/>
      <c r="L38" s="654"/>
      <c r="M38" s="654"/>
      <c r="N38" s="654"/>
      <c r="O38" s="654"/>
      <c r="P38" s="654"/>
      <c r="Q38" s="655"/>
      <c r="R38" s="656">
        <v>184674026</v>
      </c>
      <c r="S38" s="693"/>
      <c r="T38" s="693"/>
      <c r="U38" s="693"/>
      <c r="V38" s="693"/>
      <c r="W38" s="693"/>
      <c r="X38" s="693"/>
      <c r="Y38" s="698"/>
      <c r="Z38" s="699">
        <v>100</v>
      </c>
      <c r="AA38" s="699"/>
      <c r="AB38" s="699"/>
      <c r="AC38" s="699"/>
      <c r="AD38" s="700">
        <v>101748353</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t="s">
        <v>220</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57642</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7584943</v>
      </c>
      <c r="CS38" s="644"/>
      <c r="CT38" s="644"/>
      <c r="CU38" s="644"/>
      <c r="CV38" s="644"/>
      <c r="CW38" s="644"/>
      <c r="CX38" s="644"/>
      <c r="CY38" s="645"/>
      <c r="CZ38" s="646">
        <v>4.3</v>
      </c>
      <c r="DA38" s="675"/>
      <c r="DB38" s="675"/>
      <c r="DC38" s="676"/>
      <c r="DD38" s="649">
        <v>6481986</v>
      </c>
      <c r="DE38" s="644"/>
      <c r="DF38" s="644"/>
      <c r="DG38" s="644"/>
      <c r="DH38" s="644"/>
      <c r="DI38" s="644"/>
      <c r="DJ38" s="644"/>
      <c r="DK38" s="645"/>
      <c r="DL38" s="649">
        <v>5294762</v>
      </c>
      <c r="DM38" s="644"/>
      <c r="DN38" s="644"/>
      <c r="DO38" s="644"/>
      <c r="DP38" s="644"/>
      <c r="DQ38" s="644"/>
      <c r="DR38" s="644"/>
      <c r="DS38" s="644"/>
      <c r="DT38" s="644"/>
      <c r="DU38" s="644"/>
      <c r="DV38" s="645"/>
      <c r="DW38" s="646">
        <v>5.2</v>
      </c>
      <c r="DX38" s="675"/>
      <c r="DY38" s="675"/>
      <c r="DZ38" s="675"/>
      <c r="EA38" s="675"/>
      <c r="EB38" s="675"/>
      <c r="EC38" s="677"/>
    </row>
    <row r="39" spans="2:133" ht="11.25" customHeight="1" x14ac:dyDescent="0.2">
      <c r="AQ39" s="678" t="s">
        <v>336</v>
      </c>
      <c r="AR39" s="679"/>
      <c r="AS39" s="679"/>
      <c r="AT39" s="679"/>
      <c r="AU39" s="679"/>
      <c r="AV39" s="679"/>
      <c r="AW39" s="679"/>
      <c r="AX39" s="679"/>
      <c r="AY39" s="680"/>
      <c r="AZ39" s="641" t="s">
        <v>220</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138</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46907604</v>
      </c>
      <c r="CS39" s="642"/>
      <c r="CT39" s="642"/>
      <c r="CU39" s="642"/>
      <c r="CV39" s="642"/>
      <c r="CW39" s="642"/>
      <c r="CX39" s="642"/>
      <c r="CY39" s="643"/>
      <c r="CZ39" s="646">
        <v>26.8</v>
      </c>
      <c r="DA39" s="675"/>
      <c r="DB39" s="675"/>
      <c r="DC39" s="676"/>
      <c r="DD39" s="649">
        <v>46622497</v>
      </c>
      <c r="DE39" s="642"/>
      <c r="DF39" s="642"/>
      <c r="DG39" s="642"/>
      <c r="DH39" s="642"/>
      <c r="DI39" s="642"/>
      <c r="DJ39" s="642"/>
      <c r="DK39" s="643"/>
      <c r="DL39" s="649" t="s">
        <v>226</v>
      </c>
      <c r="DM39" s="642"/>
      <c r="DN39" s="642"/>
      <c r="DO39" s="642"/>
      <c r="DP39" s="642"/>
      <c r="DQ39" s="642"/>
      <c r="DR39" s="642"/>
      <c r="DS39" s="642"/>
      <c r="DT39" s="642"/>
      <c r="DU39" s="642"/>
      <c r="DV39" s="643"/>
      <c r="DW39" s="646" t="s">
        <v>220</v>
      </c>
      <c r="DX39" s="675"/>
      <c r="DY39" s="675"/>
      <c r="DZ39" s="675"/>
      <c r="EA39" s="675"/>
      <c r="EB39" s="675"/>
      <c r="EC39" s="677"/>
    </row>
    <row r="40" spans="2:133" ht="11.25" customHeight="1" x14ac:dyDescent="0.2">
      <c r="AQ40" s="678" t="s">
        <v>340</v>
      </c>
      <c r="AR40" s="679"/>
      <c r="AS40" s="679"/>
      <c r="AT40" s="679"/>
      <c r="AU40" s="679"/>
      <c r="AV40" s="679"/>
      <c r="AW40" s="679"/>
      <c r="AX40" s="679"/>
      <c r="AY40" s="680"/>
      <c r="AZ40" s="641">
        <v>2470335</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96</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497400</v>
      </c>
      <c r="CS40" s="644"/>
      <c r="CT40" s="644"/>
      <c r="CU40" s="644"/>
      <c r="CV40" s="644"/>
      <c r="CW40" s="644"/>
      <c r="CX40" s="644"/>
      <c r="CY40" s="645"/>
      <c r="CZ40" s="646">
        <v>0.3</v>
      </c>
      <c r="DA40" s="675"/>
      <c r="DB40" s="675"/>
      <c r="DC40" s="676"/>
      <c r="DD40" s="649">
        <v>10200</v>
      </c>
      <c r="DE40" s="644"/>
      <c r="DF40" s="644"/>
      <c r="DG40" s="644"/>
      <c r="DH40" s="644"/>
      <c r="DI40" s="644"/>
      <c r="DJ40" s="644"/>
      <c r="DK40" s="645"/>
      <c r="DL40" s="649">
        <v>10200</v>
      </c>
      <c r="DM40" s="644"/>
      <c r="DN40" s="644"/>
      <c r="DO40" s="644"/>
      <c r="DP40" s="644"/>
      <c r="DQ40" s="644"/>
      <c r="DR40" s="644"/>
      <c r="DS40" s="644"/>
      <c r="DT40" s="644"/>
      <c r="DU40" s="644"/>
      <c r="DV40" s="645"/>
      <c r="DW40" s="646">
        <v>0</v>
      </c>
      <c r="DX40" s="675"/>
      <c r="DY40" s="675"/>
      <c r="DZ40" s="675"/>
      <c r="EA40" s="675"/>
      <c r="EB40" s="675"/>
      <c r="EC40" s="677"/>
    </row>
    <row r="41" spans="2:133" ht="11.25" customHeight="1" x14ac:dyDescent="0.2">
      <c r="AQ41" s="690" t="s">
        <v>343</v>
      </c>
      <c r="AR41" s="691"/>
      <c r="AS41" s="691"/>
      <c r="AT41" s="691"/>
      <c r="AU41" s="691"/>
      <c r="AV41" s="691"/>
      <c r="AW41" s="691"/>
      <c r="AX41" s="691"/>
      <c r="AY41" s="692"/>
      <c r="AZ41" s="656">
        <v>4329278</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237</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220</v>
      </c>
      <c r="CS41" s="642"/>
      <c r="CT41" s="642"/>
      <c r="CU41" s="642"/>
      <c r="CV41" s="642"/>
      <c r="CW41" s="642"/>
      <c r="CX41" s="642"/>
      <c r="CY41" s="643"/>
      <c r="CZ41" s="646" t="s">
        <v>248</v>
      </c>
      <c r="DA41" s="675"/>
      <c r="DB41" s="675"/>
      <c r="DC41" s="676"/>
      <c r="DD41" s="649" t="s">
        <v>220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2">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32282157</v>
      </c>
      <c r="CS42" s="644"/>
      <c r="CT42" s="644"/>
      <c r="CU42" s="644"/>
      <c r="CV42" s="644"/>
      <c r="CW42" s="644"/>
      <c r="CX42" s="644"/>
      <c r="CY42" s="645"/>
      <c r="CZ42" s="646">
        <v>18.5</v>
      </c>
      <c r="DA42" s="647"/>
      <c r="DB42" s="647"/>
      <c r="DC42" s="648"/>
      <c r="DD42" s="649">
        <v>10976958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2">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558977</v>
      </c>
      <c r="CS43" s="642"/>
      <c r="CT43" s="642"/>
      <c r="CU43" s="642"/>
      <c r="CV43" s="642"/>
      <c r="CW43" s="642"/>
      <c r="CX43" s="642"/>
      <c r="CY43" s="643"/>
      <c r="CZ43" s="646">
        <v>0.3</v>
      </c>
      <c r="DA43" s="675"/>
      <c r="DB43" s="675"/>
      <c r="DC43" s="676"/>
      <c r="DD43" s="649">
        <v>452773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2">
      <c r="B44" s="220" t="s">
        <v>350</v>
      </c>
      <c r="CD44" s="669" t="s">
        <v>301</v>
      </c>
      <c r="CE44" s="670"/>
      <c r="CF44" s="638" t="s">
        <v>351</v>
      </c>
      <c r="CG44" s="639"/>
      <c r="CH44" s="639"/>
      <c r="CI44" s="639"/>
      <c r="CJ44" s="639"/>
      <c r="CK44" s="639"/>
      <c r="CL44" s="639"/>
      <c r="CM44" s="639"/>
      <c r="CN44" s="639"/>
      <c r="CO44" s="639"/>
      <c r="CP44" s="639"/>
      <c r="CQ44" s="640"/>
      <c r="CR44" s="641">
        <v>32282157</v>
      </c>
      <c r="CS44" s="644"/>
      <c r="CT44" s="644"/>
      <c r="CU44" s="644"/>
      <c r="CV44" s="644"/>
      <c r="CW44" s="644"/>
      <c r="CX44" s="644"/>
      <c r="CY44" s="645"/>
      <c r="CZ44" s="646">
        <v>18.5</v>
      </c>
      <c r="DA44" s="647"/>
      <c r="DB44" s="647"/>
      <c r="DC44" s="648"/>
      <c r="DD44" s="649">
        <v>10976958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2">
      <c r="CD45" s="671"/>
      <c r="CE45" s="672"/>
      <c r="CF45" s="638" t="s">
        <v>352</v>
      </c>
      <c r="CG45" s="639"/>
      <c r="CH45" s="639"/>
      <c r="CI45" s="639"/>
      <c r="CJ45" s="639"/>
      <c r="CK45" s="639"/>
      <c r="CL45" s="639"/>
      <c r="CM45" s="639"/>
      <c r="CN45" s="639"/>
      <c r="CO45" s="639"/>
      <c r="CP45" s="639"/>
      <c r="CQ45" s="640"/>
      <c r="CR45" s="641">
        <v>4103177</v>
      </c>
      <c r="CS45" s="642"/>
      <c r="CT45" s="642"/>
      <c r="CU45" s="642"/>
      <c r="CV45" s="642"/>
      <c r="CW45" s="642"/>
      <c r="CX45" s="642"/>
      <c r="CY45" s="643"/>
      <c r="CZ45" s="646">
        <v>2.2999999999999998</v>
      </c>
      <c r="DA45" s="675"/>
      <c r="DB45" s="675"/>
      <c r="DC45" s="676"/>
      <c r="DD45" s="649">
        <v>970700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2">
      <c r="CD46" s="671"/>
      <c r="CE46" s="672"/>
      <c r="CF46" s="638" t="s">
        <v>353</v>
      </c>
      <c r="CG46" s="639"/>
      <c r="CH46" s="639"/>
      <c r="CI46" s="639"/>
      <c r="CJ46" s="639"/>
      <c r="CK46" s="639"/>
      <c r="CL46" s="639"/>
      <c r="CM46" s="639"/>
      <c r="CN46" s="639"/>
      <c r="CO46" s="639"/>
      <c r="CP46" s="639"/>
      <c r="CQ46" s="640"/>
      <c r="CR46" s="641">
        <v>28178980</v>
      </c>
      <c r="CS46" s="644"/>
      <c r="CT46" s="644"/>
      <c r="CU46" s="644"/>
      <c r="CV46" s="644"/>
      <c r="CW46" s="644"/>
      <c r="CX46" s="644"/>
      <c r="CY46" s="645"/>
      <c r="CZ46" s="646">
        <v>16.100000000000001</v>
      </c>
      <c r="DA46" s="647"/>
      <c r="DB46" s="647"/>
      <c r="DC46" s="648"/>
      <c r="DD46" s="649">
        <v>10006258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2">
      <c r="CD47" s="671"/>
      <c r="CE47" s="672"/>
      <c r="CF47" s="638" t="s">
        <v>354</v>
      </c>
      <c r="CG47" s="639"/>
      <c r="CH47" s="639"/>
      <c r="CI47" s="639"/>
      <c r="CJ47" s="639"/>
      <c r="CK47" s="639"/>
      <c r="CL47" s="639"/>
      <c r="CM47" s="639"/>
      <c r="CN47" s="639"/>
      <c r="CO47" s="639"/>
      <c r="CP47" s="639"/>
      <c r="CQ47" s="640"/>
      <c r="CR47" s="641" t="s">
        <v>220</v>
      </c>
      <c r="CS47" s="642"/>
      <c r="CT47" s="642"/>
      <c r="CU47" s="642"/>
      <c r="CV47" s="642"/>
      <c r="CW47" s="642"/>
      <c r="CX47" s="642"/>
      <c r="CY47" s="643"/>
      <c r="CZ47" s="646" t="s">
        <v>220</v>
      </c>
      <c r="DA47" s="675"/>
      <c r="DB47" s="675"/>
      <c r="DC47" s="676"/>
      <c r="DD47" s="649" t="s">
        <v>226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0.8" x14ac:dyDescent="0.2">
      <c r="CD48" s="673"/>
      <c r="CE48" s="674"/>
      <c r="CF48" s="638" t="s">
        <v>355</v>
      </c>
      <c r="CG48" s="639"/>
      <c r="CH48" s="639"/>
      <c r="CI48" s="639"/>
      <c r="CJ48" s="639"/>
      <c r="CK48" s="639"/>
      <c r="CL48" s="639"/>
      <c r="CM48" s="639"/>
      <c r="CN48" s="639"/>
      <c r="CO48" s="639"/>
      <c r="CP48" s="639"/>
      <c r="CQ48" s="640"/>
      <c r="CR48" s="641" t="s">
        <v>220</v>
      </c>
      <c r="CS48" s="644"/>
      <c r="CT48" s="644"/>
      <c r="CU48" s="644"/>
      <c r="CV48" s="644"/>
      <c r="CW48" s="644"/>
      <c r="CX48" s="644"/>
      <c r="CY48" s="645"/>
      <c r="CZ48" s="646" t="s">
        <v>220</v>
      </c>
      <c r="DA48" s="647"/>
      <c r="DB48" s="647"/>
      <c r="DC48" s="648"/>
      <c r="DD48" s="649" t="s">
        <v>220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2">
      <c r="CD49" s="653" t="s">
        <v>356</v>
      </c>
      <c r="CE49" s="654"/>
      <c r="CF49" s="654"/>
      <c r="CG49" s="654"/>
      <c r="CH49" s="654"/>
      <c r="CI49" s="654"/>
      <c r="CJ49" s="654"/>
      <c r="CK49" s="654"/>
      <c r="CL49" s="654"/>
      <c r="CM49" s="654"/>
      <c r="CN49" s="654"/>
      <c r="CO49" s="654"/>
      <c r="CP49" s="654"/>
      <c r="CQ49" s="655"/>
      <c r="CR49" s="656">
        <v>174730757</v>
      </c>
      <c r="CS49" s="657"/>
      <c r="CT49" s="657"/>
      <c r="CU49" s="657"/>
      <c r="CV49" s="657"/>
      <c r="CW49" s="657"/>
      <c r="CX49" s="657"/>
      <c r="CY49" s="658"/>
      <c r="CZ49" s="659">
        <v>100</v>
      </c>
      <c r="DA49" s="660"/>
      <c r="DB49" s="660"/>
      <c r="DC49" s="661"/>
      <c r="DD49" s="662">
        <v>131100439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0.8" hidden="1" x14ac:dyDescent="0.2"/>
    <row r="51" spans="82:133" ht="10.8" hidden="1" x14ac:dyDescent="0.2"/>
    <row r="52" spans="82:133" ht="10.8" hidden="1" x14ac:dyDescent="0.2"/>
    <row r="53" spans="82:133" ht="10.8" hidden="1" x14ac:dyDescent="0.2"/>
  </sheetData>
  <sheetProtection algorithmName="SHA-512" hashValue="U+tDrDmah0DdHuZmHbuJIbWW3pXDIl/zAgWhgrvBPTkyi3XdSTShra8thJvdK/YShps2GDSua5Nt3Wh+rQd8YA==" saltValue="qDFnSF3iRiZpaD3WugWuG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x14ac:dyDescent="0.25">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2">
      <c r="A7" s="238">
        <v>1</v>
      </c>
      <c r="B7" s="1119" t="s">
        <v>379</v>
      </c>
      <c r="C7" s="1120"/>
      <c r="D7" s="1120"/>
      <c r="E7" s="1120"/>
      <c r="F7" s="1120"/>
      <c r="G7" s="1120"/>
      <c r="H7" s="1120"/>
      <c r="I7" s="1120"/>
      <c r="J7" s="1120"/>
      <c r="K7" s="1120"/>
      <c r="L7" s="1120"/>
      <c r="M7" s="1120"/>
      <c r="N7" s="1120"/>
      <c r="O7" s="1120"/>
      <c r="P7" s="1121"/>
      <c r="Q7" s="1173">
        <v>184811</v>
      </c>
      <c r="R7" s="1174"/>
      <c r="S7" s="1174"/>
      <c r="T7" s="1174"/>
      <c r="U7" s="1174"/>
      <c r="V7" s="1174">
        <v>174868</v>
      </c>
      <c r="W7" s="1174"/>
      <c r="X7" s="1174"/>
      <c r="Y7" s="1174"/>
      <c r="Z7" s="1174"/>
      <c r="AA7" s="1174">
        <v>9943</v>
      </c>
      <c r="AB7" s="1174"/>
      <c r="AC7" s="1174"/>
      <c r="AD7" s="1174"/>
      <c r="AE7" s="1175"/>
      <c r="AF7" s="1176">
        <v>9939</v>
      </c>
      <c r="AG7" s="1177"/>
      <c r="AH7" s="1177"/>
      <c r="AI7" s="1177"/>
      <c r="AJ7" s="1178"/>
      <c r="AK7" s="1160">
        <v>49010</v>
      </c>
      <c r="AL7" s="1161"/>
      <c r="AM7" s="1161"/>
      <c r="AN7" s="1161"/>
      <c r="AO7" s="1161"/>
      <c r="AP7" s="1161">
        <v>1092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570</v>
      </c>
      <c r="BT7" s="1165"/>
      <c r="BU7" s="1165"/>
      <c r="BV7" s="1165"/>
      <c r="BW7" s="1165"/>
      <c r="BX7" s="1165"/>
      <c r="BY7" s="1165"/>
      <c r="BZ7" s="1165"/>
      <c r="CA7" s="1165"/>
      <c r="CB7" s="1165"/>
      <c r="CC7" s="1165"/>
      <c r="CD7" s="1165"/>
      <c r="CE7" s="1165"/>
      <c r="CF7" s="1165"/>
      <c r="CG7" s="1166"/>
      <c r="CH7" s="1157">
        <v>2</v>
      </c>
      <c r="CI7" s="1158"/>
      <c r="CJ7" s="1158"/>
      <c r="CK7" s="1158"/>
      <c r="CL7" s="1159"/>
      <c r="CM7" s="1157">
        <v>656</v>
      </c>
      <c r="CN7" s="1158"/>
      <c r="CO7" s="1158"/>
      <c r="CP7" s="1158"/>
      <c r="CQ7" s="1159"/>
      <c r="CR7" s="1157">
        <v>500</v>
      </c>
      <c r="CS7" s="1158"/>
      <c r="CT7" s="1158"/>
      <c r="CU7" s="1158"/>
      <c r="CV7" s="1159"/>
      <c r="CW7" s="1157">
        <v>422</v>
      </c>
      <c r="CX7" s="1158"/>
      <c r="CY7" s="1158"/>
      <c r="CZ7" s="1158"/>
      <c r="DA7" s="1159"/>
      <c r="DB7" s="1157" t="s">
        <v>571</v>
      </c>
      <c r="DC7" s="1158"/>
      <c r="DD7" s="1158"/>
      <c r="DE7" s="1158"/>
      <c r="DF7" s="1159"/>
      <c r="DG7" s="1157" t="s">
        <v>572</v>
      </c>
      <c r="DH7" s="1158"/>
      <c r="DI7" s="1158"/>
      <c r="DJ7" s="1158"/>
      <c r="DK7" s="1159"/>
      <c r="DL7" s="1157" t="s">
        <v>571</v>
      </c>
      <c r="DM7" s="1158"/>
      <c r="DN7" s="1158"/>
      <c r="DO7" s="1158"/>
      <c r="DP7" s="1159"/>
      <c r="DQ7" s="1157" t="s">
        <v>571</v>
      </c>
      <c r="DR7" s="1158"/>
      <c r="DS7" s="1158"/>
      <c r="DT7" s="1158"/>
      <c r="DU7" s="1159"/>
      <c r="DV7" s="1184"/>
      <c r="DW7" s="1185"/>
      <c r="DX7" s="1185"/>
      <c r="DY7" s="1185"/>
      <c r="DZ7" s="1186"/>
      <c r="EA7" s="234"/>
    </row>
    <row r="8" spans="1:131" s="235" customFormat="1" ht="26.25" customHeight="1" x14ac:dyDescent="0.2">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2">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2">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2">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2">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2">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2">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2">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2">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2">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2">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2">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2">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5">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2">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5">
      <c r="A23" s="244" t="s">
        <v>381</v>
      </c>
      <c r="B23" s="1013" t="s">
        <v>382</v>
      </c>
      <c r="C23" s="1014"/>
      <c r="D23" s="1014"/>
      <c r="E23" s="1014"/>
      <c r="F23" s="1014"/>
      <c r="G23" s="1014"/>
      <c r="H23" s="1014"/>
      <c r="I23" s="1014"/>
      <c r="J23" s="1014"/>
      <c r="K23" s="1014"/>
      <c r="L23" s="1014"/>
      <c r="M23" s="1014"/>
      <c r="N23" s="1014"/>
      <c r="O23" s="1014"/>
      <c r="P23" s="1015"/>
      <c r="Q23" s="1137">
        <v>184811</v>
      </c>
      <c r="R23" s="1138"/>
      <c r="S23" s="1138"/>
      <c r="T23" s="1138"/>
      <c r="U23" s="1138"/>
      <c r="V23" s="1138">
        <v>174868</v>
      </c>
      <c r="W23" s="1138"/>
      <c r="X23" s="1138"/>
      <c r="Y23" s="1138"/>
      <c r="Z23" s="1138"/>
      <c r="AA23" s="1138">
        <v>9943</v>
      </c>
      <c r="AB23" s="1138"/>
      <c r="AC23" s="1138"/>
      <c r="AD23" s="1138"/>
      <c r="AE23" s="1139"/>
      <c r="AF23" s="1140">
        <v>9939</v>
      </c>
      <c r="AG23" s="1138"/>
      <c r="AH23" s="1138"/>
      <c r="AI23" s="1138"/>
      <c r="AJ23" s="1141"/>
      <c r="AK23" s="1142"/>
      <c r="AL23" s="1143"/>
      <c r="AM23" s="1143"/>
      <c r="AN23" s="1143"/>
      <c r="AO23" s="1143"/>
      <c r="AP23" s="1138">
        <v>1092</v>
      </c>
      <c r="AQ23" s="1138"/>
      <c r="AR23" s="1138"/>
      <c r="AS23" s="1138"/>
      <c r="AT23" s="1138"/>
      <c r="AU23" s="1144"/>
      <c r="AV23" s="1144"/>
      <c r="AW23" s="1144"/>
      <c r="AX23" s="1144"/>
      <c r="AY23" s="1145"/>
      <c r="AZ23" s="1134" t="s">
        <v>226</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2">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5">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2">
      <c r="A26" s="1064" t="s">
        <v>362</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5">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2">
      <c r="A28" s="246">
        <v>1</v>
      </c>
      <c r="B28" s="1119" t="s">
        <v>393</v>
      </c>
      <c r="C28" s="1120"/>
      <c r="D28" s="1120"/>
      <c r="E28" s="1120"/>
      <c r="F28" s="1120"/>
      <c r="G28" s="1120"/>
      <c r="H28" s="1120"/>
      <c r="I28" s="1120"/>
      <c r="J28" s="1120"/>
      <c r="K28" s="1120"/>
      <c r="L28" s="1120"/>
      <c r="M28" s="1120"/>
      <c r="N28" s="1120"/>
      <c r="O28" s="1120"/>
      <c r="P28" s="1121"/>
      <c r="Q28" s="1122">
        <v>27871</v>
      </c>
      <c r="R28" s="1123"/>
      <c r="S28" s="1123"/>
      <c r="T28" s="1123"/>
      <c r="U28" s="1123"/>
      <c r="V28" s="1123">
        <v>26294</v>
      </c>
      <c r="W28" s="1123"/>
      <c r="X28" s="1123"/>
      <c r="Y28" s="1123"/>
      <c r="Z28" s="1123"/>
      <c r="AA28" s="1123">
        <v>1577</v>
      </c>
      <c r="AB28" s="1123"/>
      <c r="AC28" s="1123"/>
      <c r="AD28" s="1123"/>
      <c r="AE28" s="1124"/>
      <c r="AF28" s="1125">
        <v>1577</v>
      </c>
      <c r="AG28" s="1123"/>
      <c r="AH28" s="1123"/>
      <c r="AI28" s="1123"/>
      <c r="AJ28" s="1126"/>
      <c r="AK28" s="1127">
        <v>2364</v>
      </c>
      <c r="AL28" s="1115"/>
      <c r="AM28" s="1115"/>
      <c r="AN28" s="1115"/>
      <c r="AO28" s="1115"/>
      <c r="AP28" s="1115" t="s">
        <v>559</v>
      </c>
      <c r="AQ28" s="1115"/>
      <c r="AR28" s="1115"/>
      <c r="AS28" s="1115"/>
      <c r="AT28" s="1115"/>
      <c r="AU28" s="1115" t="s">
        <v>559</v>
      </c>
      <c r="AV28" s="1115"/>
      <c r="AW28" s="1115"/>
      <c r="AX28" s="1115"/>
      <c r="AY28" s="1115"/>
      <c r="AZ28" s="1116" t="s">
        <v>562</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2">
      <c r="A29" s="246">
        <v>2</v>
      </c>
      <c r="B29" s="1106" t="s">
        <v>394</v>
      </c>
      <c r="C29" s="1107"/>
      <c r="D29" s="1107"/>
      <c r="E29" s="1107"/>
      <c r="F29" s="1107"/>
      <c r="G29" s="1107"/>
      <c r="H29" s="1107"/>
      <c r="I29" s="1107"/>
      <c r="J29" s="1107"/>
      <c r="K29" s="1107"/>
      <c r="L29" s="1107"/>
      <c r="M29" s="1107"/>
      <c r="N29" s="1107"/>
      <c r="O29" s="1107"/>
      <c r="P29" s="1108"/>
      <c r="Q29" s="1112">
        <v>16018</v>
      </c>
      <c r="R29" s="1113"/>
      <c r="S29" s="1113"/>
      <c r="T29" s="1113"/>
      <c r="U29" s="1113"/>
      <c r="V29" s="1113">
        <v>15502</v>
      </c>
      <c r="W29" s="1113"/>
      <c r="X29" s="1113"/>
      <c r="Y29" s="1113"/>
      <c r="Z29" s="1113"/>
      <c r="AA29" s="1113">
        <v>516</v>
      </c>
      <c r="AB29" s="1113"/>
      <c r="AC29" s="1113"/>
      <c r="AD29" s="1113"/>
      <c r="AE29" s="1114"/>
      <c r="AF29" s="1088">
        <v>516</v>
      </c>
      <c r="AG29" s="1089"/>
      <c r="AH29" s="1089"/>
      <c r="AI29" s="1089"/>
      <c r="AJ29" s="1090"/>
      <c r="AK29" s="1049">
        <v>2490</v>
      </c>
      <c r="AL29" s="1040"/>
      <c r="AM29" s="1040"/>
      <c r="AN29" s="1040"/>
      <c r="AO29" s="1040"/>
      <c r="AP29" s="1040" t="s">
        <v>560</v>
      </c>
      <c r="AQ29" s="1040"/>
      <c r="AR29" s="1040"/>
      <c r="AS29" s="1040"/>
      <c r="AT29" s="1040"/>
      <c r="AU29" s="1040" t="s">
        <v>561</v>
      </c>
      <c r="AV29" s="1040"/>
      <c r="AW29" s="1040"/>
      <c r="AX29" s="1040"/>
      <c r="AY29" s="1040"/>
      <c r="AZ29" s="1111" t="s">
        <v>560</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2">
      <c r="A30" s="246">
        <v>3</v>
      </c>
      <c r="B30" s="1106" t="s">
        <v>395</v>
      </c>
      <c r="C30" s="1107"/>
      <c r="D30" s="1107"/>
      <c r="E30" s="1107"/>
      <c r="F30" s="1107"/>
      <c r="G30" s="1107"/>
      <c r="H30" s="1107"/>
      <c r="I30" s="1107"/>
      <c r="J30" s="1107"/>
      <c r="K30" s="1107"/>
      <c r="L30" s="1107"/>
      <c r="M30" s="1107"/>
      <c r="N30" s="1107"/>
      <c r="O30" s="1107"/>
      <c r="P30" s="1108"/>
      <c r="Q30" s="1112">
        <v>5284</v>
      </c>
      <c r="R30" s="1113"/>
      <c r="S30" s="1113"/>
      <c r="T30" s="1113"/>
      <c r="U30" s="1113"/>
      <c r="V30" s="1113">
        <v>5225</v>
      </c>
      <c r="W30" s="1113"/>
      <c r="X30" s="1113"/>
      <c r="Y30" s="1113"/>
      <c r="Z30" s="1113"/>
      <c r="AA30" s="1113">
        <v>59</v>
      </c>
      <c r="AB30" s="1113"/>
      <c r="AC30" s="1113"/>
      <c r="AD30" s="1113"/>
      <c r="AE30" s="1114"/>
      <c r="AF30" s="1088">
        <v>59</v>
      </c>
      <c r="AG30" s="1089"/>
      <c r="AH30" s="1089"/>
      <c r="AI30" s="1089"/>
      <c r="AJ30" s="1090"/>
      <c r="AK30" s="1049">
        <v>1862</v>
      </c>
      <c r="AL30" s="1040"/>
      <c r="AM30" s="1040"/>
      <c r="AN30" s="1040"/>
      <c r="AO30" s="1040"/>
      <c r="AP30" s="1040" t="s">
        <v>560</v>
      </c>
      <c r="AQ30" s="1040"/>
      <c r="AR30" s="1040"/>
      <c r="AS30" s="1040"/>
      <c r="AT30" s="1040"/>
      <c r="AU30" s="1040" t="s">
        <v>559</v>
      </c>
      <c r="AV30" s="1040"/>
      <c r="AW30" s="1040"/>
      <c r="AX30" s="1040"/>
      <c r="AY30" s="1040"/>
      <c r="AZ30" s="1111" t="s">
        <v>559</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2">
      <c r="A31" s="246">
        <v>4</v>
      </c>
      <c r="B31" s="1106"/>
      <c r="C31" s="1107"/>
      <c r="D31" s="1107"/>
      <c r="E31" s="1107"/>
      <c r="F31" s="1107"/>
      <c r="G31" s="1107"/>
      <c r="H31" s="1107"/>
      <c r="I31" s="1107"/>
      <c r="J31" s="1107"/>
      <c r="K31" s="1107"/>
      <c r="L31" s="1107"/>
      <c r="M31" s="1107"/>
      <c r="N31" s="1107"/>
      <c r="O31" s="1107"/>
      <c r="P31" s="1108"/>
      <c r="Q31" s="1112"/>
      <c r="R31" s="1113"/>
      <c r="S31" s="1113"/>
      <c r="T31" s="1113"/>
      <c r="U31" s="1113"/>
      <c r="V31" s="1113"/>
      <c r="W31" s="1113"/>
      <c r="X31" s="1113"/>
      <c r="Y31" s="1113"/>
      <c r="Z31" s="1113"/>
      <c r="AA31" s="1113"/>
      <c r="AB31" s="1113"/>
      <c r="AC31" s="1113"/>
      <c r="AD31" s="1113"/>
      <c r="AE31" s="1114"/>
      <c r="AF31" s="1088"/>
      <c r="AG31" s="1089"/>
      <c r="AH31" s="1089"/>
      <c r="AI31" s="1089"/>
      <c r="AJ31" s="1090"/>
      <c r="AK31" s="1049"/>
      <c r="AL31" s="1040"/>
      <c r="AM31" s="1040"/>
      <c r="AN31" s="1040"/>
      <c r="AO31" s="1040"/>
      <c r="AP31" s="1040"/>
      <c r="AQ31" s="1040"/>
      <c r="AR31" s="1040"/>
      <c r="AS31" s="1040"/>
      <c r="AT31" s="1040"/>
      <c r="AU31" s="1040"/>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2">
      <c r="A32" s="246">
        <v>5</v>
      </c>
      <c r="B32" s="1106"/>
      <c r="C32" s="1107"/>
      <c r="D32" s="1107"/>
      <c r="E32" s="1107"/>
      <c r="F32" s="1107"/>
      <c r="G32" s="1107"/>
      <c r="H32" s="1107"/>
      <c r="I32" s="1107"/>
      <c r="J32" s="1107"/>
      <c r="K32" s="1107"/>
      <c r="L32" s="1107"/>
      <c r="M32" s="1107"/>
      <c r="N32" s="1107"/>
      <c r="O32" s="1107"/>
      <c r="P32" s="1108"/>
      <c r="Q32" s="1112"/>
      <c r="R32" s="1113"/>
      <c r="S32" s="1113"/>
      <c r="T32" s="1113"/>
      <c r="U32" s="1113"/>
      <c r="V32" s="1113"/>
      <c r="W32" s="1113"/>
      <c r="X32" s="1113"/>
      <c r="Y32" s="1113"/>
      <c r="Z32" s="1113"/>
      <c r="AA32" s="1113"/>
      <c r="AB32" s="1113"/>
      <c r="AC32" s="1113"/>
      <c r="AD32" s="1113"/>
      <c r="AE32" s="1114"/>
      <c r="AF32" s="1088"/>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2">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2">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2">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2">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2">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2">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2">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2">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2">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2">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2">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2">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2">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2">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2">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2">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2">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2">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2">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2">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2">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2">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2">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2">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2">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2">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2">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2">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5">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2">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5">
      <c r="A63" s="244" t="s">
        <v>381</v>
      </c>
      <c r="B63" s="1013" t="s">
        <v>397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2151</v>
      </c>
      <c r="AG63" s="1028"/>
      <c r="AH63" s="1028"/>
      <c r="AI63" s="1028"/>
      <c r="AJ63" s="1099"/>
      <c r="AK63" s="1100"/>
      <c r="AL63" s="1032"/>
      <c r="AM63" s="1032"/>
      <c r="AN63" s="1032"/>
      <c r="AO63" s="1032"/>
      <c r="AP63" s="1028" t="s">
        <v>559</v>
      </c>
      <c r="AQ63" s="1028"/>
      <c r="AR63" s="1028"/>
      <c r="AS63" s="1028"/>
      <c r="AT63" s="1028"/>
      <c r="AU63" s="1028" t="s">
        <v>559</v>
      </c>
      <c r="AV63" s="1028"/>
      <c r="AW63" s="1028"/>
      <c r="AX63" s="1028"/>
      <c r="AY63" s="1028"/>
      <c r="AZ63" s="1094"/>
      <c r="BA63" s="1094"/>
      <c r="BB63" s="1094"/>
      <c r="BC63" s="1094"/>
      <c r="BD63" s="1094"/>
      <c r="BE63" s="1029"/>
      <c r="BF63" s="1029"/>
      <c r="BG63" s="1029"/>
      <c r="BH63" s="1029"/>
      <c r="BI63" s="1030"/>
      <c r="BJ63" s="1095" t="s">
        <v>226</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5">
      <c r="A65" s="232" t="s">
        <v>398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2">
      <c r="A66" s="1064" t="s">
        <v>399</v>
      </c>
      <c r="B66" s="1065"/>
      <c r="C66" s="1065"/>
      <c r="D66" s="1065"/>
      <c r="E66" s="1065"/>
      <c r="F66" s="1065"/>
      <c r="G66" s="1065"/>
      <c r="H66" s="1065"/>
      <c r="I66" s="1065"/>
      <c r="J66" s="1065"/>
      <c r="K66" s="1065"/>
      <c r="L66" s="1065"/>
      <c r="M66" s="1065"/>
      <c r="N66" s="1065"/>
      <c r="O66" s="1065"/>
      <c r="P66" s="1066"/>
      <c r="Q66" s="1070" t="s">
        <v>385</v>
      </c>
      <c r="R66" s="1071"/>
      <c r="S66" s="1071"/>
      <c r="T66" s="1071"/>
      <c r="U66" s="1072"/>
      <c r="V66" s="1070" t="s">
        <v>386</v>
      </c>
      <c r="W66" s="1071"/>
      <c r="X66" s="1071"/>
      <c r="Y66" s="1071"/>
      <c r="Z66" s="1072"/>
      <c r="AA66" s="1070" t="s">
        <v>387</v>
      </c>
      <c r="AB66" s="1071"/>
      <c r="AC66" s="1071"/>
      <c r="AD66" s="1071"/>
      <c r="AE66" s="1072"/>
      <c r="AF66" s="1076" t="s">
        <v>388</v>
      </c>
      <c r="AG66" s="1077"/>
      <c r="AH66" s="1077"/>
      <c r="AI66" s="1077"/>
      <c r="AJ66" s="1078"/>
      <c r="AK66" s="1070" t="s">
        <v>389</v>
      </c>
      <c r="AL66" s="1065"/>
      <c r="AM66" s="1065"/>
      <c r="AN66" s="1065"/>
      <c r="AO66" s="1066"/>
      <c r="AP66" s="1070" t="s">
        <v>400</v>
      </c>
      <c r="AQ66" s="1071"/>
      <c r="AR66" s="1071"/>
      <c r="AS66" s="1071"/>
      <c r="AT66" s="1072"/>
      <c r="AU66" s="1070" t="s">
        <v>401</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5">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2">
      <c r="A68" s="238">
        <v>1</v>
      </c>
      <c r="B68" s="1054" t="s">
        <v>563</v>
      </c>
      <c r="C68" s="1055"/>
      <c r="D68" s="1055"/>
      <c r="E68" s="1055"/>
      <c r="F68" s="1055"/>
      <c r="G68" s="1055"/>
      <c r="H68" s="1055"/>
      <c r="I68" s="1055"/>
      <c r="J68" s="1055"/>
      <c r="K68" s="1055"/>
      <c r="L68" s="1055"/>
      <c r="M68" s="1055"/>
      <c r="N68" s="1055"/>
      <c r="O68" s="1055"/>
      <c r="P68" s="1056"/>
      <c r="Q68" s="1057">
        <v>8495</v>
      </c>
      <c r="R68" s="1051"/>
      <c r="S68" s="1051"/>
      <c r="T68" s="1051"/>
      <c r="U68" s="1051"/>
      <c r="V68" s="1051">
        <v>8007</v>
      </c>
      <c r="W68" s="1051"/>
      <c r="X68" s="1051"/>
      <c r="Y68" s="1051"/>
      <c r="Z68" s="1051"/>
      <c r="AA68" s="1051">
        <v>488</v>
      </c>
      <c r="AB68" s="1051"/>
      <c r="AC68" s="1051"/>
      <c r="AD68" s="1051"/>
      <c r="AE68" s="1051"/>
      <c r="AF68" s="1051">
        <v>488</v>
      </c>
      <c r="AG68" s="1051"/>
      <c r="AH68" s="1051"/>
      <c r="AI68" s="1051"/>
      <c r="AJ68" s="1051"/>
      <c r="AK68" s="1051">
        <v>213</v>
      </c>
      <c r="AL68" s="1051"/>
      <c r="AM68" s="1051"/>
      <c r="AN68" s="1051"/>
      <c r="AO68" s="1051"/>
      <c r="AP68" s="1051">
        <v>4589</v>
      </c>
      <c r="AQ68" s="1051"/>
      <c r="AR68" s="1051"/>
      <c r="AS68" s="1051"/>
      <c r="AT68" s="1051"/>
      <c r="AU68" s="1051">
        <v>197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2">
      <c r="A69" s="241">
        <v>2</v>
      </c>
      <c r="B69" s="1043" t="s">
        <v>564</v>
      </c>
      <c r="C69" s="1044"/>
      <c r="D69" s="1044"/>
      <c r="E69" s="1044"/>
      <c r="F69" s="1044"/>
      <c r="G69" s="1044"/>
      <c r="H69" s="1044"/>
      <c r="I69" s="1044"/>
      <c r="J69" s="1044"/>
      <c r="K69" s="1044"/>
      <c r="L69" s="1044"/>
      <c r="M69" s="1044"/>
      <c r="N69" s="1044"/>
      <c r="O69" s="1044"/>
      <c r="P69" s="1045"/>
      <c r="Q69" s="1046">
        <v>136148</v>
      </c>
      <c r="R69" s="1040"/>
      <c r="S69" s="1040"/>
      <c r="T69" s="1040"/>
      <c r="U69" s="1040"/>
      <c r="V69" s="1040">
        <v>130598</v>
      </c>
      <c r="W69" s="1040"/>
      <c r="X69" s="1040"/>
      <c r="Y69" s="1040"/>
      <c r="Z69" s="1040"/>
      <c r="AA69" s="1040">
        <v>5550</v>
      </c>
      <c r="AB69" s="1040"/>
      <c r="AC69" s="1040"/>
      <c r="AD69" s="1040"/>
      <c r="AE69" s="1040"/>
      <c r="AF69" s="1040">
        <v>29367</v>
      </c>
      <c r="AG69" s="1040"/>
      <c r="AH69" s="1040"/>
      <c r="AI69" s="1040"/>
      <c r="AJ69" s="1040"/>
      <c r="AK69" s="1040" t="s">
        <v>501</v>
      </c>
      <c r="AL69" s="1040"/>
      <c r="AM69" s="1040"/>
      <c r="AN69" s="1040"/>
      <c r="AO69" s="1040"/>
      <c r="AP69" s="1040" t="s">
        <v>501</v>
      </c>
      <c r="AQ69" s="1040"/>
      <c r="AR69" s="1040"/>
      <c r="AS69" s="1040"/>
      <c r="AT69" s="1040"/>
      <c r="AU69" s="1040" t="s">
        <v>501</v>
      </c>
      <c r="AV69" s="1040"/>
      <c r="AW69" s="1040"/>
      <c r="AX69" s="1040"/>
      <c r="AY69" s="1040"/>
      <c r="AZ69" s="1041" t="s">
        <v>569</v>
      </c>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2">
      <c r="A70" s="241">
        <v>3</v>
      </c>
      <c r="B70" s="1043" t="s">
        <v>565</v>
      </c>
      <c r="C70" s="1044"/>
      <c r="D70" s="1044"/>
      <c r="E70" s="1044"/>
      <c r="F70" s="1044"/>
      <c r="G70" s="1044"/>
      <c r="H70" s="1044"/>
      <c r="I70" s="1044"/>
      <c r="J70" s="1044"/>
      <c r="K70" s="1044"/>
      <c r="L70" s="1044"/>
      <c r="M70" s="1044"/>
      <c r="N70" s="1044"/>
      <c r="O70" s="1044"/>
      <c r="P70" s="1045"/>
      <c r="Q70" s="1046">
        <v>929</v>
      </c>
      <c r="R70" s="1040"/>
      <c r="S70" s="1040"/>
      <c r="T70" s="1040"/>
      <c r="U70" s="1040"/>
      <c r="V70" s="1040">
        <v>875</v>
      </c>
      <c r="W70" s="1040"/>
      <c r="X70" s="1040"/>
      <c r="Y70" s="1040"/>
      <c r="Z70" s="1040"/>
      <c r="AA70" s="1040">
        <v>54</v>
      </c>
      <c r="AB70" s="1040"/>
      <c r="AC70" s="1040"/>
      <c r="AD70" s="1040"/>
      <c r="AE70" s="1040"/>
      <c r="AF70" s="1040">
        <v>54</v>
      </c>
      <c r="AG70" s="1040"/>
      <c r="AH70" s="1040"/>
      <c r="AI70" s="1040"/>
      <c r="AJ70" s="1040"/>
      <c r="AK70" s="1040">
        <v>40</v>
      </c>
      <c r="AL70" s="1040"/>
      <c r="AM70" s="1040"/>
      <c r="AN70" s="1040"/>
      <c r="AO70" s="1040"/>
      <c r="AP70" s="1040">
        <v>210</v>
      </c>
      <c r="AQ70" s="1040"/>
      <c r="AR70" s="1040"/>
      <c r="AS70" s="1040"/>
      <c r="AT70" s="1040"/>
      <c r="AU70" s="1040">
        <v>18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2">
      <c r="A71" s="241">
        <v>4</v>
      </c>
      <c r="B71" s="1043" t="s">
        <v>566</v>
      </c>
      <c r="C71" s="1044"/>
      <c r="D71" s="1044"/>
      <c r="E71" s="1044"/>
      <c r="F71" s="1044"/>
      <c r="G71" s="1044"/>
      <c r="H71" s="1044"/>
      <c r="I71" s="1044"/>
      <c r="J71" s="1044"/>
      <c r="K71" s="1044"/>
      <c r="L71" s="1044"/>
      <c r="M71" s="1044"/>
      <c r="N71" s="1044"/>
      <c r="O71" s="1044"/>
      <c r="P71" s="1045"/>
      <c r="Q71" s="1046">
        <v>78446</v>
      </c>
      <c r="R71" s="1040"/>
      <c r="S71" s="1040"/>
      <c r="T71" s="1040"/>
      <c r="U71" s="1040"/>
      <c r="V71" s="1040">
        <v>74825</v>
      </c>
      <c r="W71" s="1040"/>
      <c r="X71" s="1040"/>
      <c r="Y71" s="1040"/>
      <c r="Z71" s="1040"/>
      <c r="AA71" s="1040">
        <v>3621</v>
      </c>
      <c r="AB71" s="1040"/>
      <c r="AC71" s="1040"/>
      <c r="AD71" s="1040"/>
      <c r="AE71" s="1040"/>
      <c r="AF71" s="1040">
        <v>3621</v>
      </c>
      <c r="AG71" s="1040"/>
      <c r="AH71" s="1040"/>
      <c r="AI71" s="1040"/>
      <c r="AJ71" s="1040"/>
      <c r="AK71" s="1040">
        <v>4898</v>
      </c>
      <c r="AL71" s="1040"/>
      <c r="AM71" s="1040"/>
      <c r="AN71" s="1040"/>
      <c r="AO71" s="1040"/>
      <c r="AP71" s="1040">
        <v>41374</v>
      </c>
      <c r="AQ71" s="1040"/>
      <c r="AR71" s="1040"/>
      <c r="AS71" s="1040"/>
      <c r="AT71" s="1040"/>
      <c r="AU71" s="1040">
        <v>910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2">
      <c r="A72" s="241">
        <v>5</v>
      </c>
      <c r="B72" s="1043" t="s">
        <v>567</v>
      </c>
      <c r="C72" s="1044"/>
      <c r="D72" s="1044"/>
      <c r="E72" s="1044"/>
      <c r="F72" s="1044"/>
      <c r="G72" s="1044"/>
      <c r="H72" s="1044"/>
      <c r="I72" s="1044"/>
      <c r="J72" s="1044"/>
      <c r="K72" s="1044"/>
      <c r="L72" s="1044"/>
      <c r="M72" s="1044"/>
      <c r="N72" s="1044"/>
      <c r="O72" s="1044"/>
      <c r="P72" s="1045"/>
      <c r="Q72" s="1046">
        <v>5409</v>
      </c>
      <c r="R72" s="1040"/>
      <c r="S72" s="1040"/>
      <c r="T72" s="1040"/>
      <c r="U72" s="1040"/>
      <c r="V72" s="1040">
        <v>5339</v>
      </c>
      <c r="W72" s="1040"/>
      <c r="X72" s="1040"/>
      <c r="Y72" s="1040"/>
      <c r="Z72" s="1040"/>
      <c r="AA72" s="1040">
        <v>70</v>
      </c>
      <c r="AB72" s="1040"/>
      <c r="AC72" s="1040"/>
      <c r="AD72" s="1040"/>
      <c r="AE72" s="1040"/>
      <c r="AF72" s="1040">
        <v>70</v>
      </c>
      <c r="AG72" s="1040"/>
      <c r="AH72" s="1040"/>
      <c r="AI72" s="1040"/>
      <c r="AJ72" s="1040"/>
      <c r="AK72" s="1040">
        <v>1105</v>
      </c>
      <c r="AL72" s="1040"/>
      <c r="AM72" s="1040"/>
      <c r="AN72" s="1040"/>
      <c r="AO72" s="1040"/>
      <c r="AP72" s="1040" t="s">
        <v>501</v>
      </c>
      <c r="AQ72" s="1040"/>
      <c r="AR72" s="1040"/>
      <c r="AS72" s="1040"/>
      <c r="AT72" s="1040"/>
      <c r="AU72" s="1040" t="s">
        <v>501</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2">
      <c r="A73" s="241">
        <v>6</v>
      </c>
      <c r="B73" s="1043" t="s">
        <v>568</v>
      </c>
      <c r="C73" s="1044"/>
      <c r="D73" s="1044"/>
      <c r="E73" s="1044"/>
      <c r="F73" s="1044"/>
      <c r="G73" s="1044"/>
      <c r="H73" s="1044"/>
      <c r="I73" s="1044"/>
      <c r="J73" s="1044"/>
      <c r="K73" s="1044"/>
      <c r="L73" s="1044"/>
      <c r="M73" s="1044"/>
      <c r="N73" s="1044"/>
      <c r="O73" s="1044"/>
      <c r="P73" s="1045"/>
      <c r="Q73" s="1046">
        <v>1349819</v>
      </c>
      <c r="R73" s="1040"/>
      <c r="S73" s="1040"/>
      <c r="T73" s="1040"/>
      <c r="U73" s="1040"/>
      <c r="V73" s="1040">
        <v>1314493</v>
      </c>
      <c r="W73" s="1040"/>
      <c r="X73" s="1040"/>
      <c r="Y73" s="1040"/>
      <c r="Z73" s="1040"/>
      <c r="AA73" s="1040">
        <v>35326</v>
      </c>
      <c r="AB73" s="1040"/>
      <c r="AC73" s="1040"/>
      <c r="AD73" s="1040"/>
      <c r="AE73" s="1040"/>
      <c r="AF73" s="1040">
        <v>35326</v>
      </c>
      <c r="AG73" s="1040"/>
      <c r="AH73" s="1040"/>
      <c r="AI73" s="1040"/>
      <c r="AJ73" s="1040"/>
      <c r="AK73" s="1040">
        <v>9983</v>
      </c>
      <c r="AL73" s="1040"/>
      <c r="AM73" s="1040"/>
      <c r="AN73" s="1040"/>
      <c r="AO73" s="1040"/>
      <c r="AP73" s="1040" t="s">
        <v>501</v>
      </c>
      <c r="AQ73" s="1040"/>
      <c r="AR73" s="1040"/>
      <c r="AS73" s="1040"/>
      <c r="AT73" s="1040"/>
      <c r="AU73" s="1040" t="s">
        <v>501</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2">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2">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2">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2">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2">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2">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2">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2">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2">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2">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2">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2">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2">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2">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5">
      <c r="A88" s="244" t="s">
        <v>381</v>
      </c>
      <c r="B88" s="1013" t="s">
        <v>402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SUM(AF68:AJ73)</f>
        <v>68926</v>
      </c>
      <c r="AG88" s="1028"/>
      <c r="AH88" s="1028"/>
      <c r="AI88" s="1028"/>
      <c r="AJ88" s="1028"/>
      <c r="AK88" s="1032"/>
      <c r="AL88" s="1032"/>
      <c r="AM88" s="1032"/>
      <c r="AN88" s="1032"/>
      <c r="AO88" s="1032"/>
      <c r="AP88" s="1028">
        <f>SUM(AP68:AT73)</f>
        <v>46173</v>
      </c>
      <c r="AQ88" s="1028"/>
      <c r="AR88" s="1028"/>
      <c r="AS88" s="1028"/>
      <c r="AT88" s="1028"/>
      <c r="AU88" s="1028">
        <f>SUM(AU68:AY73)+1</f>
        <v>1126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403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500</v>
      </c>
      <c r="CS102" s="1020"/>
      <c r="CT102" s="1020"/>
      <c r="CU102" s="1020"/>
      <c r="CV102" s="1021"/>
      <c r="CW102" s="1019">
        <v>422</v>
      </c>
      <c r="CX102" s="1020"/>
      <c r="CY102" s="1020"/>
      <c r="CZ102" s="1020"/>
      <c r="DA102" s="1021"/>
      <c r="DB102" s="1019" t="s">
        <v>571</v>
      </c>
      <c r="DC102" s="1020"/>
      <c r="DD102" s="1020"/>
      <c r="DE102" s="1020"/>
      <c r="DF102" s="1021"/>
      <c r="DG102" s="1019" t="s">
        <v>571</v>
      </c>
      <c r="DH102" s="1020"/>
      <c r="DI102" s="1020"/>
      <c r="DJ102" s="1020"/>
      <c r="DK102" s="1021"/>
      <c r="DL102" s="1019" t="s">
        <v>571</v>
      </c>
      <c r="DM102" s="1020"/>
      <c r="DN102" s="1020"/>
      <c r="DO102" s="1020"/>
      <c r="DP102" s="1021"/>
      <c r="DQ102" s="1019" t="s">
        <v>571</v>
      </c>
      <c r="DR102" s="1020"/>
      <c r="DS102" s="1020"/>
      <c r="DT102" s="1020"/>
      <c r="DU102" s="1021"/>
      <c r="DV102" s="1002"/>
      <c r="DW102" s="1003"/>
      <c r="DX102" s="1003"/>
      <c r="DY102" s="1003"/>
      <c r="DZ102" s="1004"/>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406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1007" t="s">
        <v>408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409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2" t="s">
        <v>410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411</v>
      </c>
      <c r="AB109" s="963"/>
      <c r="AC109" s="963"/>
      <c r="AD109" s="963"/>
      <c r="AE109" s="964"/>
      <c r="AF109" s="965" t="s">
        <v>300</v>
      </c>
      <c r="AG109" s="963"/>
      <c r="AH109" s="963"/>
      <c r="AI109" s="963"/>
      <c r="AJ109" s="964"/>
      <c r="AK109" s="965" t="s">
        <v>299</v>
      </c>
      <c r="AL109" s="963"/>
      <c r="AM109" s="963"/>
      <c r="AN109" s="963"/>
      <c r="AO109" s="964"/>
      <c r="AP109" s="965" t="s">
        <v>412</v>
      </c>
      <c r="AQ109" s="963"/>
      <c r="AR109" s="963"/>
      <c r="AS109" s="963"/>
      <c r="AT109" s="994"/>
      <c r="AU109" s="962" t="s">
        <v>410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411</v>
      </c>
      <c r="BR109" s="963"/>
      <c r="BS109" s="963"/>
      <c r="BT109" s="963"/>
      <c r="BU109" s="964"/>
      <c r="BV109" s="965" t="s">
        <v>300</v>
      </c>
      <c r="BW109" s="963"/>
      <c r="BX109" s="963"/>
      <c r="BY109" s="963"/>
      <c r="BZ109" s="964"/>
      <c r="CA109" s="965" t="s">
        <v>299</v>
      </c>
      <c r="CB109" s="963"/>
      <c r="CC109" s="963"/>
      <c r="CD109" s="963"/>
      <c r="CE109" s="964"/>
      <c r="CF109" s="1001" t="s">
        <v>412</v>
      </c>
      <c r="CG109" s="1001"/>
      <c r="CH109" s="1001"/>
      <c r="CI109" s="1001"/>
      <c r="CJ109" s="1001"/>
      <c r="CK109" s="965" t="s">
        <v>413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411</v>
      </c>
      <c r="DH109" s="963"/>
      <c r="DI109" s="963"/>
      <c r="DJ109" s="963"/>
      <c r="DK109" s="964"/>
      <c r="DL109" s="965" t="s">
        <v>300</v>
      </c>
      <c r="DM109" s="963"/>
      <c r="DN109" s="963"/>
      <c r="DO109" s="963"/>
      <c r="DP109" s="964"/>
      <c r="DQ109" s="965" t="s">
        <v>299</v>
      </c>
      <c r="DR109" s="963"/>
      <c r="DS109" s="963"/>
      <c r="DT109" s="963"/>
      <c r="DU109" s="964"/>
      <c r="DV109" s="965" t="s">
        <v>412</v>
      </c>
      <c r="DW109" s="963"/>
      <c r="DX109" s="963"/>
      <c r="DY109" s="963"/>
      <c r="DZ109" s="994"/>
    </row>
    <row r="110" spans="1:131" s="226" customFormat="1" ht="26.25" customHeight="1" x14ac:dyDescent="0.2">
      <c r="A110" s="865" t="s">
        <v>414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1383495</v>
      </c>
      <c r="AB110" s="956"/>
      <c r="AC110" s="956"/>
      <c r="AD110" s="956"/>
      <c r="AE110" s="957"/>
      <c r="AF110" s="958">
        <v>991963</v>
      </c>
      <c r="AG110" s="956"/>
      <c r="AH110" s="956"/>
      <c r="AI110" s="956"/>
      <c r="AJ110" s="957"/>
      <c r="AK110" s="958">
        <v>770050</v>
      </c>
      <c r="AL110" s="956"/>
      <c r="AM110" s="956"/>
      <c r="AN110" s="956"/>
      <c r="AO110" s="957"/>
      <c r="AP110" s="959">
        <v>0.9</v>
      </c>
      <c r="AQ110" s="960"/>
      <c r="AR110" s="960"/>
      <c r="AS110" s="960"/>
      <c r="AT110" s="961"/>
      <c r="AU110" s="995" t="s">
        <v>67</v>
      </c>
      <c r="AV110" s="996"/>
      <c r="AW110" s="996"/>
      <c r="AX110" s="996"/>
      <c r="AY110" s="996"/>
      <c r="AZ110" s="921" t="s">
        <v>415</v>
      </c>
      <c r="BA110" s="866"/>
      <c r="BB110" s="866"/>
      <c r="BC110" s="866"/>
      <c r="BD110" s="866"/>
      <c r="BE110" s="866"/>
      <c r="BF110" s="866"/>
      <c r="BG110" s="866"/>
      <c r="BH110" s="866"/>
      <c r="BI110" s="866"/>
      <c r="BJ110" s="866"/>
      <c r="BK110" s="866"/>
      <c r="BL110" s="866"/>
      <c r="BM110" s="866"/>
      <c r="BN110" s="866"/>
      <c r="BO110" s="866"/>
      <c r="BP110" s="867"/>
      <c r="BQ110" s="922">
        <v>2766511</v>
      </c>
      <c r="BR110" s="903"/>
      <c r="BS110" s="903"/>
      <c r="BT110" s="903"/>
      <c r="BU110" s="903"/>
      <c r="BV110" s="903">
        <v>1828015</v>
      </c>
      <c r="BW110" s="903"/>
      <c r="BX110" s="903"/>
      <c r="BY110" s="903"/>
      <c r="BZ110" s="903"/>
      <c r="CA110" s="903">
        <v>1091576</v>
      </c>
      <c r="CB110" s="903"/>
      <c r="CC110" s="903"/>
      <c r="CD110" s="903"/>
      <c r="CE110" s="903"/>
      <c r="CF110" s="927">
        <v>1.2</v>
      </c>
      <c r="CG110" s="928"/>
      <c r="CH110" s="928"/>
      <c r="CI110" s="928"/>
      <c r="CJ110" s="928"/>
      <c r="CK110" s="991" t="s">
        <v>416</v>
      </c>
      <c r="CL110" s="877"/>
      <c r="CM110" s="952" t="s">
        <v>417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418</v>
      </c>
      <c r="DH110" s="903"/>
      <c r="DI110" s="903"/>
      <c r="DJ110" s="903"/>
      <c r="DK110" s="903"/>
      <c r="DL110" s="903" t="s">
        <v>419</v>
      </c>
      <c r="DM110" s="903"/>
      <c r="DN110" s="903"/>
      <c r="DO110" s="903"/>
      <c r="DP110" s="903"/>
      <c r="DQ110" s="903" t="s">
        <v>419</v>
      </c>
      <c r="DR110" s="903"/>
      <c r="DS110" s="903"/>
      <c r="DT110" s="903"/>
      <c r="DU110" s="903"/>
      <c r="DV110" s="904" t="s">
        <v>419</v>
      </c>
      <c r="DW110" s="904"/>
      <c r="DX110" s="904"/>
      <c r="DY110" s="904"/>
      <c r="DZ110" s="905"/>
    </row>
    <row r="111" spans="1:131" s="226" customFormat="1" ht="26.25" customHeight="1" x14ac:dyDescent="0.2">
      <c r="A111" s="832" t="s">
        <v>420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419</v>
      </c>
      <c r="AB111" s="984"/>
      <c r="AC111" s="984"/>
      <c r="AD111" s="984"/>
      <c r="AE111" s="985"/>
      <c r="AF111" s="986" t="s">
        <v>421</v>
      </c>
      <c r="AG111" s="984"/>
      <c r="AH111" s="984"/>
      <c r="AI111" s="984"/>
      <c r="AJ111" s="985"/>
      <c r="AK111" s="986" t="s">
        <v>422</v>
      </c>
      <c r="AL111" s="984"/>
      <c r="AM111" s="984"/>
      <c r="AN111" s="984"/>
      <c r="AO111" s="985"/>
      <c r="AP111" s="987" t="s">
        <v>422</v>
      </c>
      <c r="AQ111" s="988"/>
      <c r="AR111" s="988"/>
      <c r="AS111" s="988"/>
      <c r="AT111" s="989"/>
      <c r="AU111" s="997"/>
      <c r="AV111" s="998"/>
      <c r="AW111" s="998"/>
      <c r="AX111" s="998"/>
      <c r="AY111" s="998"/>
      <c r="AZ111" s="873" t="s">
        <v>423</v>
      </c>
      <c r="BA111" s="808"/>
      <c r="BB111" s="808"/>
      <c r="BC111" s="808"/>
      <c r="BD111" s="808"/>
      <c r="BE111" s="808"/>
      <c r="BF111" s="808"/>
      <c r="BG111" s="808"/>
      <c r="BH111" s="808"/>
      <c r="BI111" s="808"/>
      <c r="BJ111" s="808"/>
      <c r="BK111" s="808"/>
      <c r="BL111" s="808"/>
      <c r="BM111" s="808"/>
      <c r="BN111" s="808"/>
      <c r="BO111" s="808"/>
      <c r="BP111" s="809"/>
      <c r="BQ111" s="874">
        <v>5266160</v>
      </c>
      <c r="BR111" s="875"/>
      <c r="BS111" s="875"/>
      <c r="BT111" s="875"/>
      <c r="BU111" s="875"/>
      <c r="BV111" s="875">
        <v>4760725</v>
      </c>
      <c r="BW111" s="875"/>
      <c r="BX111" s="875"/>
      <c r="BY111" s="875"/>
      <c r="BZ111" s="875"/>
      <c r="CA111" s="875">
        <v>4254990</v>
      </c>
      <c r="CB111" s="875"/>
      <c r="CC111" s="875"/>
      <c r="CD111" s="875"/>
      <c r="CE111" s="875"/>
      <c r="CF111" s="936">
        <v>4.9000000000000004</v>
      </c>
      <c r="CG111" s="937"/>
      <c r="CH111" s="937"/>
      <c r="CI111" s="937"/>
      <c r="CJ111" s="937"/>
      <c r="CK111" s="992"/>
      <c r="CL111" s="879"/>
      <c r="CM111" s="882" t="s">
        <v>424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419</v>
      </c>
      <c r="DH111" s="875"/>
      <c r="DI111" s="875"/>
      <c r="DJ111" s="875"/>
      <c r="DK111" s="875"/>
      <c r="DL111" s="875" t="s">
        <v>422</v>
      </c>
      <c r="DM111" s="875"/>
      <c r="DN111" s="875"/>
      <c r="DO111" s="875"/>
      <c r="DP111" s="875"/>
      <c r="DQ111" s="875" t="s">
        <v>419</v>
      </c>
      <c r="DR111" s="875"/>
      <c r="DS111" s="875"/>
      <c r="DT111" s="875"/>
      <c r="DU111" s="875"/>
      <c r="DV111" s="852" t="s">
        <v>421</v>
      </c>
      <c r="DW111" s="852"/>
      <c r="DX111" s="852"/>
      <c r="DY111" s="852"/>
      <c r="DZ111" s="853"/>
    </row>
    <row r="112" spans="1:131" s="226" customFormat="1" ht="26.25" customHeight="1" x14ac:dyDescent="0.2">
      <c r="A112" s="977" t="s">
        <v>425</v>
      </c>
      <c r="B112" s="978"/>
      <c r="C112" s="808" t="s">
        <v>426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419</v>
      </c>
      <c r="AB112" s="838"/>
      <c r="AC112" s="838"/>
      <c r="AD112" s="838"/>
      <c r="AE112" s="839"/>
      <c r="AF112" s="840" t="s">
        <v>419</v>
      </c>
      <c r="AG112" s="838"/>
      <c r="AH112" s="838"/>
      <c r="AI112" s="838"/>
      <c r="AJ112" s="839"/>
      <c r="AK112" s="840" t="s">
        <v>419</v>
      </c>
      <c r="AL112" s="838"/>
      <c r="AM112" s="838"/>
      <c r="AN112" s="838"/>
      <c r="AO112" s="839"/>
      <c r="AP112" s="885" t="s">
        <v>419</v>
      </c>
      <c r="AQ112" s="886"/>
      <c r="AR112" s="886"/>
      <c r="AS112" s="886"/>
      <c r="AT112" s="887"/>
      <c r="AU112" s="997"/>
      <c r="AV112" s="998"/>
      <c r="AW112" s="998"/>
      <c r="AX112" s="998"/>
      <c r="AY112" s="998"/>
      <c r="AZ112" s="873" t="s">
        <v>427</v>
      </c>
      <c r="BA112" s="808"/>
      <c r="BB112" s="808"/>
      <c r="BC112" s="808"/>
      <c r="BD112" s="808"/>
      <c r="BE112" s="808"/>
      <c r="BF112" s="808"/>
      <c r="BG112" s="808"/>
      <c r="BH112" s="808"/>
      <c r="BI112" s="808"/>
      <c r="BJ112" s="808"/>
      <c r="BK112" s="808"/>
      <c r="BL112" s="808"/>
      <c r="BM112" s="808"/>
      <c r="BN112" s="808"/>
      <c r="BO112" s="808"/>
      <c r="BP112" s="809"/>
      <c r="BQ112" s="874" t="s">
        <v>419</v>
      </c>
      <c r="BR112" s="875"/>
      <c r="BS112" s="875"/>
      <c r="BT112" s="875"/>
      <c r="BU112" s="875"/>
      <c r="BV112" s="875" t="s">
        <v>419</v>
      </c>
      <c r="BW112" s="875"/>
      <c r="BX112" s="875"/>
      <c r="BY112" s="875"/>
      <c r="BZ112" s="875"/>
      <c r="CA112" s="875" t="s">
        <v>419</v>
      </c>
      <c r="CB112" s="875"/>
      <c r="CC112" s="875"/>
      <c r="CD112" s="875"/>
      <c r="CE112" s="875"/>
      <c r="CF112" s="936" t="s">
        <v>419</v>
      </c>
      <c r="CG112" s="937"/>
      <c r="CH112" s="937"/>
      <c r="CI112" s="937"/>
      <c r="CJ112" s="937"/>
      <c r="CK112" s="992"/>
      <c r="CL112" s="879"/>
      <c r="CM112" s="882" t="s">
        <v>428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419</v>
      </c>
      <c r="DH112" s="875"/>
      <c r="DI112" s="875"/>
      <c r="DJ112" s="875"/>
      <c r="DK112" s="875"/>
      <c r="DL112" s="875" t="s">
        <v>419</v>
      </c>
      <c r="DM112" s="875"/>
      <c r="DN112" s="875"/>
      <c r="DO112" s="875"/>
      <c r="DP112" s="875"/>
      <c r="DQ112" s="875" t="s">
        <v>419</v>
      </c>
      <c r="DR112" s="875"/>
      <c r="DS112" s="875"/>
      <c r="DT112" s="875"/>
      <c r="DU112" s="875"/>
      <c r="DV112" s="852" t="s">
        <v>419</v>
      </c>
      <c r="DW112" s="852"/>
      <c r="DX112" s="852"/>
      <c r="DY112" s="852"/>
      <c r="DZ112" s="853"/>
    </row>
    <row r="113" spans="1:130" s="226" customFormat="1" ht="26.25" customHeight="1" x14ac:dyDescent="0.2">
      <c r="A113" s="979"/>
      <c r="B113" s="980"/>
      <c r="C113" s="808" t="s">
        <v>429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t="s">
        <v>419</v>
      </c>
      <c r="AB113" s="984"/>
      <c r="AC113" s="984"/>
      <c r="AD113" s="984"/>
      <c r="AE113" s="985"/>
      <c r="AF113" s="986" t="s">
        <v>419</v>
      </c>
      <c r="AG113" s="984"/>
      <c r="AH113" s="984"/>
      <c r="AI113" s="984"/>
      <c r="AJ113" s="985"/>
      <c r="AK113" s="986" t="s">
        <v>419</v>
      </c>
      <c r="AL113" s="984"/>
      <c r="AM113" s="984"/>
      <c r="AN113" s="984"/>
      <c r="AO113" s="985"/>
      <c r="AP113" s="987" t="s">
        <v>419</v>
      </c>
      <c r="AQ113" s="988"/>
      <c r="AR113" s="988"/>
      <c r="AS113" s="988"/>
      <c r="AT113" s="989"/>
      <c r="AU113" s="997"/>
      <c r="AV113" s="998"/>
      <c r="AW113" s="998"/>
      <c r="AX113" s="998"/>
      <c r="AY113" s="998"/>
      <c r="AZ113" s="873" t="s">
        <v>430</v>
      </c>
      <c r="BA113" s="808"/>
      <c r="BB113" s="808"/>
      <c r="BC113" s="808"/>
      <c r="BD113" s="808"/>
      <c r="BE113" s="808"/>
      <c r="BF113" s="808"/>
      <c r="BG113" s="808"/>
      <c r="BH113" s="808"/>
      <c r="BI113" s="808"/>
      <c r="BJ113" s="808"/>
      <c r="BK113" s="808"/>
      <c r="BL113" s="808"/>
      <c r="BM113" s="808"/>
      <c r="BN113" s="808"/>
      <c r="BO113" s="808"/>
      <c r="BP113" s="809"/>
      <c r="BQ113" s="874">
        <v>1017610</v>
      </c>
      <c r="BR113" s="875"/>
      <c r="BS113" s="875"/>
      <c r="BT113" s="875"/>
      <c r="BU113" s="875"/>
      <c r="BV113" s="875">
        <v>987840</v>
      </c>
      <c r="BW113" s="875"/>
      <c r="BX113" s="875"/>
      <c r="BY113" s="875"/>
      <c r="BZ113" s="875"/>
      <c r="CA113" s="875">
        <v>1125832</v>
      </c>
      <c r="CB113" s="875"/>
      <c r="CC113" s="875"/>
      <c r="CD113" s="875"/>
      <c r="CE113" s="875"/>
      <c r="CF113" s="936">
        <v>1.3</v>
      </c>
      <c r="CG113" s="937"/>
      <c r="CH113" s="937"/>
      <c r="CI113" s="937"/>
      <c r="CJ113" s="937"/>
      <c r="CK113" s="992"/>
      <c r="CL113" s="879"/>
      <c r="CM113" s="882" t="s">
        <v>431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419</v>
      </c>
      <c r="DH113" s="838"/>
      <c r="DI113" s="838"/>
      <c r="DJ113" s="838"/>
      <c r="DK113" s="839"/>
      <c r="DL113" s="840" t="s">
        <v>419</v>
      </c>
      <c r="DM113" s="838"/>
      <c r="DN113" s="838"/>
      <c r="DO113" s="838"/>
      <c r="DP113" s="839"/>
      <c r="DQ113" s="840" t="s">
        <v>419</v>
      </c>
      <c r="DR113" s="838"/>
      <c r="DS113" s="838"/>
      <c r="DT113" s="838"/>
      <c r="DU113" s="839"/>
      <c r="DV113" s="885" t="s">
        <v>421</v>
      </c>
      <c r="DW113" s="886"/>
      <c r="DX113" s="886"/>
      <c r="DY113" s="886"/>
      <c r="DZ113" s="887"/>
    </row>
    <row r="114" spans="1:130" s="226" customFormat="1" ht="26.25" customHeight="1" x14ac:dyDescent="0.2">
      <c r="A114" s="979"/>
      <c r="B114" s="980"/>
      <c r="C114" s="808" t="s">
        <v>432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199903</v>
      </c>
      <c r="AB114" s="838"/>
      <c r="AC114" s="838"/>
      <c r="AD114" s="838"/>
      <c r="AE114" s="839"/>
      <c r="AF114" s="840">
        <v>133018</v>
      </c>
      <c r="AG114" s="838"/>
      <c r="AH114" s="838"/>
      <c r="AI114" s="838"/>
      <c r="AJ114" s="839"/>
      <c r="AK114" s="840">
        <v>109403</v>
      </c>
      <c r="AL114" s="838"/>
      <c r="AM114" s="838"/>
      <c r="AN114" s="838"/>
      <c r="AO114" s="839"/>
      <c r="AP114" s="885">
        <v>0.1</v>
      </c>
      <c r="AQ114" s="886"/>
      <c r="AR114" s="886"/>
      <c r="AS114" s="886"/>
      <c r="AT114" s="887"/>
      <c r="AU114" s="997"/>
      <c r="AV114" s="998"/>
      <c r="AW114" s="998"/>
      <c r="AX114" s="998"/>
      <c r="AY114" s="998"/>
      <c r="AZ114" s="873" t="s">
        <v>433</v>
      </c>
      <c r="BA114" s="808"/>
      <c r="BB114" s="808"/>
      <c r="BC114" s="808"/>
      <c r="BD114" s="808"/>
      <c r="BE114" s="808"/>
      <c r="BF114" s="808"/>
      <c r="BG114" s="808"/>
      <c r="BH114" s="808"/>
      <c r="BI114" s="808"/>
      <c r="BJ114" s="808"/>
      <c r="BK114" s="808"/>
      <c r="BL114" s="808"/>
      <c r="BM114" s="808"/>
      <c r="BN114" s="808"/>
      <c r="BO114" s="808"/>
      <c r="BP114" s="809"/>
      <c r="BQ114" s="874">
        <v>15004596</v>
      </c>
      <c r="BR114" s="875"/>
      <c r="BS114" s="875"/>
      <c r="BT114" s="875"/>
      <c r="BU114" s="875"/>
      <c r="BV114" s="875">
        <v>13204811</v>
      </c>
      <c r="BW114" s="875"/>
      <c r="BX114" s="875"/>
      <c r="BY114" s="875"/>
      <c r="BZ114" s="875"/>
      <c r="CA114" s="875">
        <v>13993120</v>
      </c>
      <c r="CB114" s="875"/>
      <c r="CC114" s="875"/>
      <c r="CD114" s="875"/>
      <c r="CE114" s="875"/>
      <c r="CF114" s="936">
        <v>16</v>
      </c>
      <c r="CG114" s="937"/>
      <c r="CH114" s="937"/>
      <c r="CI114" s="937"/>
      <c r="CJ114" s="937"/>
      <c r="CK114" s="992"/>
      <c r="CL114" s="879"/>
      <c r="CM114" s="882" t="s">
        <v>434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419</v>
      </c>
      <c r="DH114" s="838"/>
      <c r="DI114" s="838"/>
      <c r="DJ114" s="838"/>
      <c r="DK114" s="839"/>
      <c r="DL114" s="840" t="s">
        <v>419</v>
      </c>
      <c r="DM114" s="838"/>
      <c r="DN114" s="838"/>
      <c r="DO114" s="838"/>
      <c r="DP114" s="839"/>
      <c r="DQ114" s="840" t="s">
        <v>419</v>
      </c>
      <c r="DR114" s="838"/>
      <c r="DS114" s="838"/>
      <c r="DT114" s="838"/>
      <c r="DU114" s="839"/>
      <c r="DV114" s="885" t="s">
        <v>419</v>
      </c>
      <c r="DW114" s="886"/>
      <c r="DX114" s="886"/>
      <c r="DY114" s="886"/>
      <c r="DZ114" s="887"/>
    </row>
    <row r="115" spans="1:130" s="226" customFormat="1" ht="26.25" customHeight="1" x14ac:dyDescent="0.2">
      <c r="A115" s="979"/>
      <c r="B115" s="980"/>
      <c r="C115" s="808" t="s">
        <v>435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701047</v>
      </c>
      <c r="AB115" s="984"/>
      <c r="AC115" s="984"/>
      <c r="AD115" s="984"/>
      <c r="AE115" s="985"/>
      <c r="AF115" s="986">
        <v>526422</v>
      </c>
      <c r="AG115" s="984"/>
      <c r="AH115" s="984"/>
      <c r="AI115" s="984"/>
      <c r="AJ115" s="985"/>
      <c r="AK115" s="986">
        <v>429724</v>
      </c>
      <c r="AL115" s="984"/>
      <c r="AM115" s="984"/>
      <c r="AN115" s="984"/>
      <c r="AO115" s="985"/>
      <c r="AP115" s="987">
        <v>0.5</v>
      </c>
      <c r="AQ115" s="988"/>
      <c r="AR115" s="988"/>
      <c r="AS115" s="988"/>
      <c r="AT115" s="989"/>
      <c r="AU115" s="997"/>
      <c r="AV115" s="998"/>
      <c r="AW115" s="998"/>
      <c r="AX115" s="998"/>
      <c r="AY115" s="998"/>
      <c r="AZ115" s="873" t="s">
        <v>436</v>
      </c>
      <c r="BA115" s="808"/>
      <c r="BB115" s="808"/>
      <c r="BC115" s="808"/>
      <c r="BD115" s="808"/>
      <c r="BE115" s="808"/>
      <c r="BF115" s="808"/>
      <c r="BG115" s="808"/>
      <c r="BH115" s="808"/>
      <c r="BI115" s="808"/>
      <c r="BJ115" s="808"/>
      <c r="BK115" s="808"/>
      <c r="BL115" s="808"/>
      <c r="BM115" s="808"/>
      <c r="BN115" s="808"/>
      <c r="BO115" s="808"/>
      <c r="BP115" s="809"/>
      <c r="BQ115" s="874" t="s">
        <v>419</v>
      </c>
      <c r="BR115" s="875"/>
      <c r="BS115" s="875"/>
      <c r="BT115" s="875"/>
      <c r="BU115" s="875"/>
      <c r="BV115" s="875" t="s">
        <v>419</v>
      </c>
      <c r="BW115" s="875"/>
      <c r="BX115" s="875"/>
      <c r="BY115" s="875"/>
      <c r="BZ115" s="875"/>
      <c r="CA115" s="875" t="s">
        <v>419</v>
      </c>
      <c r="CB115" s="875"/>
      <c r="CC115" s="875"/>
      <c r="CD115" s="875"/>
      <c r="CE115" s="875"/>
      <c r="CF115" s="936" t="s">
        <v>419</v>
      </c>
      <c r="CG115" s="937"/>
      <c r="CH115" s="937"/>
      <c r="CI115" s="937"/>
      <c r="CJ115" s="937"/>
      <c r="CK115" s="992"/>
      <c r="CL115" s="879"/>
      <c r="CM115" s="873" t="s">
        <v>437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421</v>
      </c>
      <c r="DH115" s="838"/>
      <c r="DI115" s="838"/>
      <c r="DJ115" s="838"/>
      <c r="DK115" s="839"/>
      <c r="DL115" s="840" t="s">
        <v>419</v>
      </c>
      <c r="DM115" s="838"/>
      <c r="DN115" s="838"/>
      <c r="DO115" s="838"/>
      <c r="DP115" s="839"/>
      <c r="DQ115" s="840" t="s">
        <v>419</v>
      </c>
      <c r="DR115" s="838"/>
      <c r="DS115" s="838"/>
      <c r="DT115" s="838"/>
      <c r="DU115" s="839"/>
      <c r="DV115" s="885" t="s">
        <v>419</v>
      </c>
      <c r="DW115" s="886"/>
      <c r="DX115" s="886"/>
      <c r="DY115" s="886"/>
      <c r="DZ115" s="887"/>
    </row>
    <row r="116" spans="1:130" s="226" customFormat="1" ht="26.25" customHeight="1" x14ac:dyDescent="0.2">
      <c r="A116" s="981"/>
      <c r="B116" s="982"/>
      <c r="C116" s="941" t="s">
        <v>438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419</v>
      </c>
      <c r="AB116" s="838"/>
      <c r="AC116" s="838"/>
      <c r="AD116" s="838"/>
      <c r="AE116" s="839"/>
      <c r="AF116" s="840" t="s">
        <v>419</v>
      </c>
      <c r="AG116" s="838"/>
      <c r="AH116" s="838"/>
      <c r="AI116" s="838"/>
      <c r="AJ116" s="839"/>
      <c r="AK116" s="840" t="s">
        <v>419</v>
      </c>
      <c r="AL116" s="838"/>
      <c r="AM116" s="838"/>
      <c r="AN116" s="838"/>
      <c r="AO116" s="839"/>
      <c r="AP116" s="885" t="s">
        <v>419</v>
      </c>
      <c r="AQ116" s="886"/>
      <c r="AR116" s="886"/>
      <c r="AS116" s="886"/>
      <c r="AT116" s="887"/>
      <c r="AU116" s="997"/>
      <c r="AV116" s="998"/>
      <c r="AW116" s="998"/>
      <c r="AX116" s="998"/>
      <c r="AY116" s="998"/>
      <c r="AZ116" s="924" t="s">
        <v>439</v>
      </c>
      <c r="BA116" s="925"/>
      <c r="BB116" s="925"/>
      <c r="BC116" s="925"/>
      <c r="BD116" s="925"/>
      <c r="BE116" s="925"/>
      <c r="BF116" s="925"/>
      <c r="BG116" s="925"/>
      <c r="BH116" s="925"/>
      <c r="BI116" s="925"/>
      <c r="BJ116" s="925"/>
      <c r="BK116" s="925"/>
      <c r="BL116" s="925"/>
      <c r="BM116" s="925"/>
      <c r="BN116" s="925"/>
      <c r="BO116" s="925"/>
      <c r="BP116" s="926"/>
      <c r="BQ116" s="874" t="s">
        <v>419</v>
      </c>
      <c r="BR116" s="875"/>
      <c r="BS116" s="875"/>
      <c r="BT116" s="875"/>
      <c r="BU116" s="875"/>
      <c r="BV116" s="875" t="s">
        <v>419</v>
      </c>
      <c r="BW116" s="875"/>
      <c r="BX116" s="875"/>
      <c r="BY116" s="875"/>
      <c r="BZ116" s="875"/>
      <c r="CA116" s="875" t="s">
        <v>419</v>
      </c>
      <c r="CB116" s="875"/>
      <c r="CC116" s="875"/>
      <c r="CD116" s="875"/>
      <c r="CE116" s="875"/>
      <c r="CF116" s="936" t="s">
        <v>419</v>
      </c>
      <c r="CG116" s="937"/>
      <c r="CH116" s="937"/>
      <c r="CI116" s="937"/>
      <c r="CJ116" s="937"/>
      <c r="CK116" s="992"/>
      <c r="CL116" s="879"/>
      <c r="CM116" s="882" t="s">
        <v>440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419</v>
      </c>
      <c r="DH116" s="838"/>
      <c r="DI116" s="838"/>
      <c r="DJ116" s="838"/>
      <c r="DK116" s="839"/>
      <c r="DL116" s="840" t="s">
        <v>421</v>
      </c>
      <c r="DM116" s="838"/>
      <c r="DN116" s="838"/>
      <c r="DO116" s="838"/>
      <c r="DP116" s="839"/>
      <c r="DQ116" s="840" t="s">
        <v>419</v>
      </c>
      <c r="DR116" s="838"/>
      <c r="DS116" s="838"/>
      <c r="DT116" s="838"/>
      <c r="DU116" s="839"/>
      <c r="DV116" s="885" t="s">
        <v>419</v>
      </c>
      <c r="DW116" s="886"/>
      <c r="DX116" s="886"/>
      <c r="DY116" s="886"/>
      <c r="DZ116" s="887"/>
    </row>
    <row r="117" spans="1:130" s="226" customFormat="1" ht="26.25" customHeight="1" x14ac:dyDescent="0.2">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441</v>
      </c>
      <c r="Z117" s="964"/>
      <c r="AA117" s="969">
        <v>2284445</v>
      </c>
      <c r="AB117" s="970"/>
      <c r="AC117" s="970"/>
      <c r="AD117" s="970"/>
      <c r="AE117" s="971"/>
      <c r="AF117" s="972">
        <v>1651403</v>
      </c>
      <c r="AG117" s="970"/>
      <c r="AH117" s="970"/>
      <c r="AI117" s="970"/>
      <c r="AJ117" s="971"/>
      <c r="AK117" s="972">
        <v>1309177</v>
      </c>
      <c r="AL117" s="970"/>
      <c r="AM117" s="970"/>
      <c r="AN117" s="970"/>
      <c r="AO117" s="971"/>
      <c r="AP117" s="973"/>
      <c r="AQ117" s="974"/>
      <c r="AR117" s="974"/>
      <c r="AS117" s="974"/>
      <c r="AT117" s="975"/>
      <c r="AU117" s="997"/>
      <c r="AV117" s="998"/>
      <c r="AW117" s="998"/>
      <c r="AX117" s="998"/>
      <c r="AY117" s="998"/>
      <c r="AZ117" s="924" t="s">
        <v>442</v>
      </c>
      <c r="BA117" s="925"/>
      <c r="BB117" s="925"/>
      <c r="BC117" s="925"/>
      <c r="BD117" s="925"/>
      <c r="BE117" s="925"/>
      <c r="BF117" s="925"/>
      <c r="BG117" s="925"/>
      <c r="BH117" s="925"/>
      <c r="BI117" s="925"/>
      <c r="BJ117" s="925"/>
      <c r="BK117" s="925"/>
      <c r="BL117" s="925"/>
      <c r="BM117" s="925"/>
      <c r="BN117" s="925"/>
      <c r="BO117" s="925"/>
      <c r="BP117" s="926"/>
      <c r="BQ117" s="874" t="s">
        <v>226</v>
      </c>
      <c r="BR117" s="875"/>
      <c r="BS117" s="875"/>
      <c r="BT117" s="875"/>
      <c r="BU117" s="875"/>
      <c r="BV117" s="875" t="s">
        <v>443</v>
      </c>
      <c r="BW117" s="875"/>
      <c r="BX117" s="875"/>
      <c r="BY117" s="875"/>
      <c r="BZ117" s="875"/>
      <c r="CA117" s="875" t="s">
        <v>226</v>
      </c>
      <c r="CB117" s="875"/>
      <c r="CC117" s="875"/>
      <c r="CD117" s="875"/>
      <c r="CE117" s="875"/>
      <c r="CF117" s="936" t="s">
        <v>226</v>
      </c>
      <c r="CG117" s="937"/>
      <c r="CH117" s="937"/>
      <c r="CI117" s="937"/>
      <c r="CJ117" s="937"/>
      <c r="CK117" s="992"/>
      <c r="CL117" s="879"/>
      <c r="CM117" s="882" t="s">
        <v>444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226</v>
      </c>
      <c r="DH117" s="838"/>
      <c r="DI117" s="838"/>
      <c r="DJ117" s="838"/>
      <c r="DK117" s="839"/>
      <c r="DL117" s="840" t="s">
        <v>226</v>
      </c>
      <c r="DM117" s="838"/>
      <c r="DN117" s="838"/>
      <c r="DO117" s="838"/>
      <c r="DP117" s="839"/>
      <c r="DQ117" s="840" t="s">
        <v>443</v>
      </c>
      <c r="DR117" s="838"/>
      <c r="DS117" s="838"/>
      <c r="DT117" s="838"/>
      <c r="DU117" s="839"/>
      <c r="DV117" s="885" t="s">
        <v>226</v>
      </c>
      <c r="DW117" s="886"/>
      <c r="DX117" s="886"/>
      <c r="DY117" s="886"/>
      <c r="DZ117" s="887"/>
    </row>
    <row r="118" spans="1:130" s="226" customFormat="1" ht="26.25" customHeight="1" x14ac:dyDescent="0.2">
      <c r="A118" s="962" t="s">
        <v>413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411</v>
      </c>
      <c r="AB118" s="963"/>
      <c r="AC118" s="963"/>
      <c r="AD118" s="963"/>
      <c r="AE118" s="964"/>
      <c r="AF118" s="965" t="s">
        <v>300</v>
      </c>
      <c r="AG118" s="963"/>
      <c r="AH118" s="963"/>
      <c r="AI118" s="963"/>
      <c r="AJ118" s="964"/>
      <c r="AK118" s="965" t="s">
        <v>299</v>
      </c>
      <c r="AL118" s="963"/>
      <c r="AM118" s="963"/>
      <c r="AN118" s="963"/>
      <c r="AO118" s="964"/>
      <c r="AP118" s="966" t="s">
        <v>412</v>
      </c>
      <c r="AQ118" s="967"/>
      <c r="AR118" s="967"/>
      <c r="AS118" s="967"/>
      <c r="AT118" s="968"/>
      <c r="AU118" s="997"/>
      <c r="AV118" s="998"/>
      <c r="AW118" s="998"/>
      <c r="AX118" s="998"/>
      <c r="AY118" s="998"/>
      <c r="AZ118" s="940" t="s">
        <v>445</v>
      </c>
      <c r="BA118" s="941"/>
      <c r="BB118" s="941"/>
      <c r="BC118" s="941"/>
      <c r="BD118" s="941"/>
      <c r="BE118" s="941"/>
      <c r="BF118" s="941"/>
      <c r="BG118" s="941"/>
      <c r="BH118" s="941"/>
      <c r="BI118" s="941"/>
      <c r="BJ118" s="941"/>
      <c r="BK118" s="941"/>
      <c r="BL118" s="941"/>
      <c r="BM118" s="941"/>
      <c r="BN118" s="941"/>
      <c r="BO118" s="941"/>
      <c r="BP118" s="942"/>
      <c r="BQ118" s="943" t="s">
        <v>446</v>
      </c>
      <c r="BR118" s="906"/>
      <c r="BS118" s="906"/>
      <c r="BT118" s="906"/>
      <c r="BU118" s="906"/>
      <c r="BV118" s="906" t="s">
        <v>446</v>
      </c>
      <c r="BW118" s="906"/>
      <c r="BX118" s="906"/>
      <c r="BY118" s="906"/>
      <c r="BZ118" s="906"/>
      <c r="CA118" s="906" t="s">
        <v>446</v>
      </c>
      <c r="CB118" s="906"/>
      <c r="CC118" s="906"/>
      <c r="CD118" s="906"/>
      <c r="CE118" s="906"/>
      <c r="CF118" s="936" t="s">
        <v>226</v>
      </c>
      <c r="CG118" s="937"/>
      <c r="CH118" s="937"/>
      <c r="CI118" s="937"/>
      <c r="CJ118" s="937"/>
      <c r="CK118" s="992"/>
      <c r="CL118" s="879"/>
      <c r="CM118" s="882" t="s">
        <v>447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446</v>
      </c>
      <c r="DH118" s="838"/>
      <c r="DI118" s="838"/>
      <c r="DJ118" s="838"/>
      <c r="DK118" s="839"/>
      <c r="DL118" s="840" t="s">
        <v>446</v>
      </c>
      <c r="DM118" s="838"/>
      <c r="DN118" s="838"/>
      <c r="DO118" s="838"/>
      <c r="DP118" s="839"/>
      <c r="DQ118" s="840" t="s">
        <v>443</v>
      </c>
      <c r="DR118" s="838"/>
      <c r="DS118" s="838"/>
      <c r="DT118" s="838"/>
      <c r="DU118" s="839"/>
      <c r="DV118" s="885" t="s">
        <v>226</v>
      </c>
      <c r="DW118" s="886"/>
      <c r="DX118" s="886"/>
      <c r="DY118" s="886"/>
      <c r="DZ118" s="887"/>
    </row>
    <row r="119" spans="1:130" s="226" customFormat="1" ht="26.25" customHeight="1" x14ac:dyDescent="0.2">
      <c r="A119" s="876" t="s">
        <v>416</v>
      </c>
      <c r="B119" s="877"/>
      <c r="C119" s="952" t="s">
        <v>417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448</v>
      </c>
      <c r="AB119" s="956"/>
      <c r="AC119" s="956"/>
      <c r="AD119" s="956"/>
      <c r="AE119" s="957"/>
      <c r="AF119" s="958" t="s">
        <v>226</v>
      </c>
      <c r="AG119" s="956"/>
      <c r="AH119" s="956"/>
      <c r="AI119" s="956"/>
      <c r="AJ119" s="957"/>
      <c r="AK119" s="958" t="s">
        <v>226</v>
      </c>
      <c r="AL119" s="956"/>
      <c r="AM119" s="956"/>
      <c r="AN119" s="956"/>
      <c r="AO119" s="957"/>
      <c r="AP119" s="959" t="s">
        <v>226</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449</v>
      </c>
      <c r="BP119" s="939"/>
      <c r="BQ119" s="943">
        <v>24054877</v>
      </c>
      <c r="BR119" s="906"/>
      <c r="BS119" s="906"/>
      <c r="BT119" s="906"/>
      <c r="BU119" s="906"/>
      <c r="BV119" s="906">
        <v>20781391</v>
      </c>
      <c r="BW119" s="906"/>
      <c r="BX119" s="906"/>
      <c r="BY119" s="906"/>
      <c r="BZ119" s="906"/>
      <c r="CA119" s="906">
        <v>20465518</v>
      </c>
      <c r="CB119" s="906"/>
      <c r="CC119" s="906"/>
      <c r="CD119" s="906"/>
      <c r="CE119" s="906"/>
      <c r="CF119" s="804"/>
      <c r="CG119" s="805"/>
      <c r="CH119" s="805"/>
      <c r="CI119" s="805"/>
      <c r="CJ119" s="895"/>
      <c r="CK119" s="993"/>
      <c r="CL119" s="881"/>
      <c r="CM119" s="899" t="s">
        <v>450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5266160</v>
      </c>
      <c r="DH119" s="821"/>
      <c r="DI119" s="821"/>
      <c r="DJ119" s="821"/>
      <c r="DK119" s="822"/>
      <c r="DL119" s="823">
        <v>4760725</v>
      </c>
      <c r="DM119" s="821"/>
      <c r="DN119" s="821"/>
      <c r="DO119" s="821"/>
      <c r="DP119" s="822"/>
      <c r="DQ119" s="823">
        <v>4254990</v>
      </c>
      <c r="DR119" s="821"/>
      <c r="DS119" s="821"/>
      <c r="DT119" s="821"/>
      <c r="DU119" s="822"/>
      <c r="DV119" s="909">
        <v>4.9000000000000004</v>
      </c>
      <c r="DW119" s="910"/>
      <c r="DX119" s="910"/>
      <c r="DY119" s="910"/>
      <c r="DZ119" s="911"/>
    </row>
    <row r="120" spans="1:130" s="226" customFormat="1" ht="26.25" customHeight="1" x14ac:dyDescent="0.2">
      <c r="A120" s="878"/>
      <c r="B120" s="879"/>
      <c r="C120" s="882" t="s">
        <v>424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226</v>
      </c>
      <c r="AB120" s="838"/>
      <c r="AC120" s="838"/>
      <c r="AD120" s="838"/>
      <c r="AE120" s="839"/>
      <c r="AF120" s="840" t="s">
        <v>226</v>
      </c>
      <c r="AG120" s="838"/>
      <c r="AH120" s="838"/>
      <c r="AI120" s="838"/>
      <c r="AJ120" s="839"/>
      <c r="AK120" s="840" t="s">
        <v>446</v>
      </c>
      <c r="AL120" s="838"/>
      <c r="AM120" s="838"/>
      <c r="AN120" s="838"/>
      <c r="AO120" s="839"/>
      <c r="AP120" s="885" t="s">
        <v>446</v>
      </c>
      <c r="AQ120" s="886"/>
      <c r="AR120" s="886"/>
      <c r="AS120" s="886"/>
      <c r="AT120" s="887"/>
      <c r="AU120" s="944" t="s">
        <v>451</v>
      </c>
      <c r="AV120" s="945"/>
      <c r="AW120" s="945"/>
      <c r="AX120" s="945"/>
      <c r="AY120" s="946"/>
      <c r="AZ120" s="921" t="s">
        <v>452</v>
      </c>
      <c r="BA120" s="866"/>
      <c r="BB120" s="866"/>
      <c r="BC120" s="866"/>
      <c r="BD120" s="866"/>
      <c r="BE120" s="866"/>
      <c r="BF120" s="866"/>
      <c r="BG120" s="866"/>
      <c r="BH120" s="866"/>
      <c r="BI120" s="866"/>
      <c r="BJ120" s="866"/>
      <c r="BK120" s="866"/>
      <c r="BL120" s="866"/>
      <c r="BM120" s="866"/>
      <c r="BN120" s="866"/>
      <c r="BO120" s="866"/>
      <c r="BP120" s="867"/>
      <c r="BQ120" s="922">
        <v>128871862</v>
      </c>
      <c r="BR120" s="903"/>
      <c r="BS120" s="903"/>
      <c r="BT120" s="903"/>
      <c r="BU120" s="903"/>
      <c r="BV120" s="903">
        <v>151402744</v>
      </c>
      <c r="BW120" s="903"/>
      <c r="BX120" s="903"/>
      <c r="BY120" s="903"/>
      <c r="BZ120" s="903"/>
      <c r="CA120" s="903">
        <v>153024261</v>
      </c>
      <c r="CB120" s="903"/>
      <c r="CC120" s="903"/>
      <c r="CD120" s="903"/>
      <c r="CE120" s="903"/>
      <c r="CF120" s="927">
        <v>175.2</v>
      </c>
      <c r="CG120" s="928"/>
      <c r="CH120" s="928"/>
      <c r="CI120" s="928"/>
      <c r="CJ120" s="928"/>
      <c r="CK120" s="929" t="s">
        <v>453</v>
      </c>
      <c r="CL120" s="913"/>
      <c r="CM120" s="913"/>
      <c r="CN120" s="913"/>
      <c r="CO120" s="914"/>
      <c r="CP120" s="933" t="s">
        <v>454</v>
      </c>
      <c r="CQ120" s="934"/>
      <c r="CR120" s="934"/>
      <c r="CS120" s="934"/>
      <c r="CT120" s="934"/>
      <c r="CU120" s="934"/>
      <c r="CV120" s="934"/>
      <c r="CW120" s="934"/>
      <c r="CX120" s="934"/>
      <c r="CY120" s="934"/>
      <c r="CZ120" s="934"/>
      <c r="DA120" s="934"/>
      <c r="DB120" s="934"/>
      <c r="DC120" s="934"/>
      <c r="DD120" s="934"/>
      <c r="DE120" s="934"/>
      <c r="DF120" s="935"/>
      <c r="DG120" s="922" t="s">
        <v>446</v>
      </c>
      <c r="DH120" s="903"/>
      <c r="DI120" s="903"/>
      <c r="DJ120" s="903"/>
      <c r="DK120" s="903"/>
      <c r="DL120" s="903" t="s">
        <v>226</v>
      </c>
      <c r="DM120" s="903"/>
      <c r="DN120" s="903"/>
      <c r="DO120" s="903"/>
      <c r="DP120" s="903"/>
      <c r="DQ120" s="903" t="s">
        <v>446</v>
      </c>
      <c r="DR120" s="903"/>
      <c r="DS120" s="903"/>
      <c r="DT120" s="903"/>
      <c r="DU120" s="903"/>
      <c r="DV120" s="904" t="s">
        <v>226</v>
      </c>
      <c r="DW120" s="904"/>
      <c r="DX120" s="904"/>
      <c r="DY120" s="904"/>
      <c r="DZ120" s="905"/>
    </row>
    <row r="121" spans="1:130" s="226" customFormat="1" ht="26.25" customHeight="1" x14ac:dyDescent="0.2">
      <c r="A121" s="878"/>
      <c r="B121" s="879"/>
      <c r="C121" s="924" t="s">
        <v>455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446</v>
      </c>
      <c r="AB121" s="838"/>
      <c r="AC121" s="838"/>
      <c r="AD121" s="838"/>
      <c r="AE121" s="839"/>
      <c r="AF121" s="840" t="s">
        <v>226</v>
      </c>
      <c r="AG121" s="838"/>
      <c r="AH121" s="838"/>
      <c r="AI121" s="838"/>
      <c r="AJ121" s="839"/>
      <c r="AK121" s="840" t="s">
        <v>443</v>
      </c>
      <c r="AL121" s="838"/>
      <c r="AM121" s="838"/>
      <c r="AN121" s="838"/>
      <c r="AO121" s="839"/>
      <c r="AP121" s="885" t="s">
        <v>456</v>
      </c>
      <c r="AQ121" s="886"/>
      <c r="AR121" s="886"/>
      <c r="AS121" s="886"/>
      <c r="AT121" s="887"/>
      <c r="AU121" s="947"/>
      <c r="AV121" s="948"/>
      <c r="AW121" s="948"/>
      <c r="AX121" s="948"/>
      <c r="AY121" s="949"/>
      <c r="AZ121" s="873" t="s">
        <v>457</v>
      </c>
      <c r="BA121" s="808"/>
      <c r="BB121" s="808"/>
      <c r="BC121" s="808"/>
      <c r="BD121" s="808"/>
      <c r="BE121" s="808"/>
      <c r="BF121" s="808"/>
      <c r="BG121" s="808"/>
      <c r="BH121" s="808"/>
      <c r="BI121" s="808"/>
      <c r="BJ121" s="808"/>
      <c r="BK121" s="808"/>
      <c r="BL121" s="808"/>
      <c r="BM121" s="808"/>
      <c r="BN121" s="808"/>
      <c r="BO121" s="808"/>
      <c r="BP121" s="809"/>
      <c r="BQ121" s="874" t="s">
        <v>446</v>
      </c>
      <c r="BR121" s="875"/>
      <c r="BS121" s="875"/>
      <c r="BT121" s="875"/>
      <c r="BU121" s="875"/>
      <c r="BV121" s="875" t="s">
        <v>446</v>
      </c>
      <c r="BW121" s="875"/>
      <c r="BX121" s="875"/>
      <c r="BY121" s="875"/>
      <c r="BZ121" s="875"/>
      <c r="CA121" s="875" t="s">
        <v>226</v>
      </c>
      <c r="CB121" s="875"/>
      <c r="CC121" s="875"/>
      <c r="CD121" s="875"/>
      <c r="CE121" s="875"/>
      <c r="CF121" s="936" t="s">
        <v>226</v>
      </c>
      <c r="CG121" s="937"/>
      <c r="CH121" s="937"/>
      <c r="CI121" s="937"/>
      <c r="CJ121" s="937"/>
      <c r="CK121" s="930"/>
      <c r="CL121" s="916"/>
      <c r="CM121" s="916"/>
      <c r="CN121" s="916"/>
      <c r="CO121" s="917"/>
      <c r="CP121" s="896" t="s">
        <v>458</v>
      </c>
      <c r="CQ121" s="897"/>
      <c r="CR121" s="897"/>
      <c r="CS121" s="897"/>
      <c r="CT121" s="897"/>
      <c r="CU121" s="897"/>
      <c r="CV121" s="897"/>
      <c r="CW121" s="897"/>
      <c r="CX121" s="897"/>
      <c r="CY121" s="897"/>
      <c r="CZ121" s="897"/>
      <c r="DA121" s="897"/>
      <c r="DB121" s="897"/>
      <c r="DC121" s="897"/>
      <c r="DD121" s="897"/>
      <c r="DE121" s="897"/>
      <c r="DF121" s="898"/>
      <c r="DG121" s="874" t="s">
        <v>226</v>
      </c>
      <c r="DH121" s="875"/>
      <c r="DI121" s="875"/>
      <c r="DJ121" s="875"/>
      <c r="DK121" s="875"/>
      <c r="DL121" s="875" t="s">
        <v>456</v>
      </c>
      <c r="DM121" s="875"/>
      <c r="DN121" s="875"/>
      <c r="DO121" s="875"/>
      <c r="DP121" s="875"/>
      <c r="DQ121" s="875" t="s">
        <v>226</v>
      </c>
      <c r="DR121" s="875"/>
      <c r="DS121" s="875"/>
      <c r="DT121" s="875"/>
      <c r="DU121" s="875"/>
      <c r="DV121" s="852" t="s">
        <v>456</v>
      </c>
      <c r="DW121" s="852"/>
      <c r="DX121" s="852"/>
      <c r="DY121" s="852"/>
      <c r="DZ121" s="853"/>
    </row>
    <row r="122" spans="1:130" s="226" customFormat="1" ht="26.25" customHeight="1" x14ac:dyDescent="0.2">
      <c r="A122" s="878"/>
      <c r="B122" s="879"/>
      <c r="C122" s="882" t="s">
        <v>434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446</v>
      </c>
      <c r="AB122" s="838"/>
      <c r="AC122" s="838"/>
      <c r="AD122" s="838"/>
      <c r="AE122" s="839"/>
      <c r="AF122" s="840" t="s">
        <v>226</v>
      </c>
      <c r="AG122" s="838"/>
      <c r="AH122" s="838"/>
      <c r="AI122" s="838"/>
      <c r="AJ122" s="839"/>
      <c r="AK122" s="840" t="s">
        <v>226</v>
      </c>
      <c r="AL122" s="838"/>
      <c r="AM122" s="838"/>
      <c r="AN122" s="838"/>
      <c r="AO122" s="839"/>
      <c r="AP122" s="885" t="s">
        <v>459</v>
      </c>
      <c r="AQ122" s="886"/>
      <c r="AR122" s="886"/>
      <c r="AS122" s="886"/>
      <c r="AT122" s="887"/>
      <c r="AU122" s="947"/>
      <c r="AV122" s="948"/>
      <c r="AW122" s="948"/>
      <c r="AX122" s="948"/>
      <c r="AY122" s="949"/>
      <c r="AZ122" s="940" t="s">
        <v>460</v>
      </c>
      <c r="BA122" s="941"/>
      <c r="BB122" s="941"/>
      <c r="BC122" s="941"/>
      <c r="BD122" s="941"/>
      <c r="BE122" s="941"/>
      <c r="BF122" s="941"/>
      <c r="BG122" s="941"/>
      <c r="BH122" s="941"/>
      <c r="BI122" s="941"/>
      <c r="BJ122" s="941"/>
      <c r="BK122" s="941"/>
      <c r="BL122" s="941"/>
      <c r="BM122" s="941"/>
      <c r="BN122" s="941"/>
      <c r="BO122" s="941"/>
      <c r="BP122" s="942"/>
      <c r="BQ122" s="943">
        <v>41508538</v>
      </c>
      <c r="BR122" s="906"/>
      <c r="BS122" s="906"/>
      <c r="BT122" s="906"/>
      <c r="BU122" s="906"/>
      <c r="BV122" s="906">
        <v>38119866</v>
      </c>
      <c r="BW122" s="906"/>
      <c r="BX122" s="906"/>
      <c r="BY122" s="906"/>
      <c r="BZ122" s="906"/>
      <c r="CA122" s="906">
        <v>34794978</v>
      </c>
      <c r="CB122" s="906"/>
      <c r="CC122" s="906"/>
      <c r="CD122" s="906"/>
      <c r="CE122" s="906"/>
      <c r="CF122" s="907">
        <v>39.799999999999997</v>
      </c>
      <c r="CG122" s="908"/>
      <c r="CH122" s="908"/>
      <c r="CI122" s="908"/>
      <c r="CJ122" s="908"/>
      <c r="CK122" s="930"/>
      <c r="CL122" s="916"/>
      <c r="CM122" s="916"/>
      <c r="CN122" s="916"/>
      <c r="CO122" s="917"/>
      <c r="CP122" s="896" t="s">
        <v>461</v>
      </c>
      <c r="CQ122" s="897"/>
      <c r="CR122" s="897"/>
      <c r="CS122" s="897"/>
      <c r="CT122" s="897"/>
      <c r="CU122" s="897"/>
      <c r="CV122" s="897"/>
      <c r="CW122" s="897"/>
      <c r="CX122" s="897"/>
      <c r="CY122" s="897"/>
      <c r="CZ122" s="897"/>
      <c r="DA122" s="897"/>
      <c r="DB122" s="897"/>
      <c r="DC122" s="897"/>
      <c r="DD122" s="897"/>
      <c r="DE122" s="897"/>
      <c r="DF122" s="898"/>
      <c r="DG122" s="874" t="s">
        <v>446</v>
      </c>
      <c r="DH122" s="875"/>
      <c r="DI122" s="875"/>
      <c r="DJ122" s="875"/>
      <c r="DK122" s="875"/>
      <c r="DL122" s="875" t="s">
        <v>226</v>
      </c>
      <c r="DM122" s="875"/>
      <c r="DN122" s="875"/>
      <c r="DO122" s="875"/>
      <c r="DP122" s="875"/>
      <c r="DQ122" s="875" t="s">
        <v>226</v>
      </c>
      <c r="DR122" s="875"/>
      <c r="DS122" s="875"/>
      <c r="DT122" s="875"/>
      <c r="DU122" s="875"/>
      <c r="DV122" s="852" t="s">
        <v>226</v>
      </c>
      <c r="DW122" s="852"/>
      <c r="DX122" s="852"/>
      <c r="DY122" s="852"/>
      <c r="DZ122" s="853"/>
    </row>
    <row r="123" spans="1:130" s="226" customFormat="1" ht="26.25" customHeight="1" x14ac:dyDescent="0.2">
      <c r="A123" s="878"/>
      <c r="B123" s="879"/>
      <c r="C123" s="882" t="s">
        <v>440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459</v>
      </c>
      <c r="AB123" s="838"/>
      <c r="AC123" s="838"/>
      <c r="AD123" s="838"/>
      <c r="AE123" s="839"/>
      <c r="AF123" s="840" t="s">
        <v>226</v>
      </c>
      <c r="AG123" s="838"/>
      <c r="AH123" s="838"/>
      <c r="AI123" s="838"/>
      <c r="AJ123" s="839"/>
      <c r="AK123" s="840" t="s">
        <v>446</v>
      </c>
      <c r="AL123" s="838"/>
      <c r="AM123" s="838"/>
      <c r="AN123" s="838"/>
      <c r="AO123" s="839"/>
      <c r="AP123" s="885" t="s">
        <v>446</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462</v>
      </c>
      <c r="BP123" s="939"/>
      <c r="BQ123" s="893">
        <v>170380400</v>
      </c>
      <c r="BR123" s="894"/>
      <c r="BS123" s="894"/>
      <c r="BT123" s="894"/>
      <c r="BU123" s="894"/>
      <c r="BV123" s="894">
        <v>189522610</v>
      </c>
      <c r="BW123" s="894"/>
      <c r="BX123" s="894"/>
      <c r="BY123" s="894"/>
      <c r="BZ123" s="894"/>
      <c r="CA123" s="894">
        <v>187819239</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5">
      <c r="A124" s="878"/>
      <c r="B124" s="879"/>
      <c r="C124" s="882" t="s">
        <v>444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226</v>
      </c>
      <c r="AB124" s="838"/>
      <c r="AC124" s="838"/>
      <c r="AD124" s="838"/>
      <c r="AE124" s="839"/>
      <c r="AF124" s="840" t="s">
        <v>226</v>
      </c>
      <c r="AG124" s="838"/>
      <c r="AH124" s="838"/>
      <c r="AI124" s="838"/>
      <c r="AJ124" s="839"/>
      <c r="AK124" s="840" t="s">
        <v>446</v>
      </c>
      <c r="AL124" s="838"/>
      <c r="AM124" s="838"/>
      <c r="AN124" s="838"/>
      <c r="AO124" s="839"/>
      <c r="AP124" s="885" t="s">
        <v>456</v>
      </c>
      <c r="AQ124" s="886"/>
      <c r="AR124" s="886"/>
      <c r="AS124" s="886"/>
      <c r="AT124" s="887"/>
      <c r="AU124" s="888" t="s">
        <v>463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226</v>
      </c>
      <c r="BR124" s="892"/>
      <c r="BS124" s="892"/>
      <c r="BT124" s="892"/>
      <c r="BU124" s="892"/>
      <c r="BV124" s="892" t="s">
        <v>226</v>
      </c>
      <c r="BW124" s="892"/>
      <c r="BX124" s="892"/>
      <c r="BY124" s="892"/>
      <c r="BZ124" s="892"/>
      <c r="CA124" s="892" t="s">
        <v>226</v>
      </c>
      <c r="CB124" s="892"/>
      <c r="CC124" s="892"/>
      <c r="CD124" s="892"/>
      <c r="CE124" s="892"/>
      <c r="CF124" s="782"/>
      <c r="CG124" s="783"/>
      <c r="CH124" s="783"/>
      <c r="CI124" s="783"/>
      <c r="CJ124" s="923"/>
      <c r="CK124" s="931"/>
      <c r="CL124" s="931"/>
      <c r="CM124" s="931"/>
      <c r="CN124" s="931"/>
      <c r="CO124" s="932"/>
      <c r="CP124" s="896" t="s">
        <v>464</v>
      </c>
      <c r="CQ124" s="897"/>
      <c r="CR124" s="897"/>
      <c r="CS124" s="897"/>
      <c r="CT124" s="897"/>
      <c r="CU124" s="897"/>
      <c r="CV124" s="897"/>
      <c r="CW124" s="897"/>
      <c r="CX124" s="897"/>
      <c r="CY124" s="897"/>
      <c r="CZ124" s="897"/>
      <c r="DA124" s="897"/>
      <c r="DB124" s="897"/>
      <c r="DC124" s="897"/>
      <c r="DD124" s="897"/>
      <c r="DE124" s="897"/>
      <c r="DF124" s="898"/>
      <c r="DG124" s="820" t="s">
        <v>456</v>
      </c>
      <c r="DH124" s="821"/>
      <c r="DI124" s="821"/>
      <c r="DJ124" s="821"/>
      <c r="DK124" s="822"/>
      <c r="DL124" s="823" t="s">
        <v>446</v>
      </c>
      <c r="DM124" s="821"/>
      <c r="DN124" s="821"/>
      <c r="DO124" s="821"/>
      <c r="DP124" s="822"/>
      <c r="DQ124" s="823" t="s">
        <v>446</v>
      </c>
      <c r="DR124" s="821"/>
      <c r="DS124" s="821"/>
      <c r="DT124" s="821"/>
      <c r="DU124" s="822"/>
      <c r="DV124" s="909" t="s">
        <v>446</v>
      </c>
      <c r="DW124" s="910"/>
      <c r="DX124" s="910"/>
      <c r="DY124" s="910"/>
      <c r="DZ124" s="911"/>
    </row>
    <row r="125" spans="1:130" s="226" customFormat="1" ht="26.25" customHeight="1" x14ac:dyDescent="0.2">
      <c r="A125" s="878"/>
      <c r="B125" s="879"/>
      <c r="C125" s="882" t="s">
        <v>447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226</v>
      </c>
      <c r="AB125" s="838"/>
      <c r="AC125" s="838"/>
      <c r="AD125" s="838"/>
      <c r="AE125" s="839"/>
      <c r="AF125" s="840" t="s">
        <v>226</v>
      </c>
      <c r="AG125" s="838"/>
      <c r="AH125" s="838"/>
      <c r="AI125" s="838"/>
      <c r="AJ125" s="839"/>
      <c r="AK125" s="840" t="s">
        <v>465</v>
      </c>
      <c r="AL125" s="838"/>
      <c r="AM125" s="838"/>
      <c r="AN125" s="838"/>
      <c r="AO125" s="839"/>
      <c r="AP125" s="885" t="s">
        <v>226</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466</v>
      </c>
      <c r="CL125" s="913"/>
      <c r="CM125" s="913"/>
      <c r="CN125" s="913"/>
      <c r="CO125" s="914"/>
      <c r="CP125" s="921" t="s">
        <v>467</v>
      </c>
      <c r="CQ125" s="866"/>
      <c r="CR125" s="866"/>
      <c r="CS125" s="866"/>
      <c r="CT125" s="866"/>
      <c r="CU125" s="866"/>
      <c r="CV125" s="866"/>
      <c r="CW125" s="866"/>
      <c r="CX125" s="866"/>
      <c r="CY125" s="866"/>
      <c r="CZ125" s="866"/>
      <c r="DA125" s="866"/>
      <c r="DB125" s="866"/>
      <c r="DC125" s="866"/>
      <c r="DD125" s="866"/>
      <c r="DE125" s="866"/>
      <c r="DF125" s="867"/>
      <c r="DG125" s="922" t="s">
        <v>226</v>
      </c>
      <c r="DH125" s="903"/>
      <c r="DI125" s="903"/>
      <c r="DJ125" s="903"/>
      <c r="DK125" s="903"/>
      <c r="DL125" s="903" t="s">
        <v>226</v>
      </c>
      <c r="DM125" s="903"/>
      <c r="DN125" s="903"/>
      <c r="DO125" s="903"/>
      <c r="DP125" s="903"/>
      <c r="DQ125" s="903" t="s">
        <v>446</v>
      </c>
      <c r="DR125" s="903"/>
      <c r="DS125" s="903"/>
      <c r="DT125" s="903"/>
      <c r="DU125" s="903"/>
      <c r="DV125" s="904" t="s">
        <v>226</v>
      </c>
      <c r="DW125" s="904"/>
      <c r="DX125" s="904"/>
      <c r="DY125" s="904"/>
      <c r="DZ125" s="905"/>
    </row>
    <row r="126" spans="1:130" s="226" customFormat="1" ht="26.25" customHeight="1" thickBot="1" x14ac:dyDescent="0.25">
      <c r="A126" s="878"/>
      <c r="B126" s="879"/>
      <c r="C126" s="882" t="s">
        <v>450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114231</v>
      </c>
      <c r="AB126" s="838"/>
      <c r="AC126" s="838"/>
      <c r="AD126" s="838"/>
      <c r="AE126" s="839"/>
      <c r="AF126" s="840">
        <v>72762</v>
      </c>
      <c r="AG126" s="838"/>
      <c r="AH126" s="838"/>
      <c r="AI126" s="838"/>
      <c r="AJ126" s="839"/>
      <c r="AK126" s="840">
        <v>72826</v>
      </c>
      <c r="AL126" s="838"/>
      <c r="AM126" s="838"/>
      <c r="AN126" s="838"/>
      <c r="AO126" s="839"/>
      <c r="AP126" s="885">
        <v>0.1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468</v>
      </c>
      <c r="CQ126" s="808"/>
      <c r="CR126" s="808"/>
      <c r="CS126" s="808"/>
      <c r="CT126" s="808"/>
      <c r="CU126" s="808"/>
      <c r="CV126" s="808"/>
      <c r="CW126" s="808"/>
      <c r="CX126" s="808"/>
      <c r="CY126" s="808"/>
      <c r="CZ126" s="808"/>
      <c r="DA126" s="808"/>
      <c r="DB126" s="808"/>
      <c r="DC126" s="808"/>
      <c r="DD126" s="808"/>
      <c r="DE126" s="808"/>
      <c r="DF126" s="809"/>
      <c r="DG126" s="874" t="s">
        <v>446</v>
      </c>
      <c r="DH126" s="875"/>
      <c r="DI126" s="875"/>
      <c r="DJ126" s="875"/>
      <c r="DK126" s="875"/>
      <c r="DL126" s="875" t="s">
        <v>443</v>
      </c>
      <c r="DM126" s="875"/>
      <c r="DN126" s="875"/>
      <c r="DO126" s="875"/>
      <c r="DP126" s="875"/>
      <c r="DQ126" s="875" t="s">
        <v>456</v>
      </c>
      <c r="DR126" s="875"/>
      <c r="DS126" s="875"/>
      <c r="DT126" s="875"/>
      <c r="DU126" s="875"/>
      <c r="DV126" s="852" t="s">
        <v>226</v>
      </c>
      <c r="DW126" s="852"/>
      <c r="DX126" s="852"/>
      <c r="DY126" s="852"/>
      <c r="DZ126" s="853"/>
    </row>
    <row r="127" spans="1:130" s="226" customFormat="1" ht="26.25" customHeight="1" x14ac:dyDescent="0.2">
      <c r="A127" s="880"/>
      <c r="B127" s="881"/>
      <c r="C127" s="899" t="s">
        <v>469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586816</v>
      </c>
      <c r="AB127" s="838"/>
      <c r="AC127" s="838"/>
      <c r="AD127" s="838"/>
      <c r="AE127" s="839"/>
      <c r="AF127" s="840">
        <v>453660</v>
      </c>
      <c r="AG127" s="838"/>
      <c r="AH127" s="838"/>
      <c r="AI127" s="838"/>
      <c r="AJ127" s="839"/>
      <c r="AK127" s="840">
        <v>356898</v>
      </c>
      <c r="AL127" s="838"/>
      <c r="AM127" s="838"/>
      <c r="AN127" s="838"/>
      <c r="AO127" s="839"/>
      <c r="AP127" s="885">
        <v>0.4</v>
      </c>
      <c r="AQ127" s="886"/>
      <c r="AR127" s="886"/>
      <c r="AS127" s="886"/>
      <c r="AT127" s="887"/>
      <c r="AU127" s="262"/>
      <c r="AV127" s="262"/>
      <c r="AW127" s="262"/>
      <c r="AX127" s="902" t="s">
        <v>470</v>
      </c>
      <c r="AY127" s="870"/>
      <c r="AZ127" s="870"/>
      <c r="BA127" s="870"/>
      <c r="BB127" s="870"/>
      <c r="BC127" s="870"/>
      <c r="BD127" s="870"/>
      <c r="BE127" s="871"/>
      <c r="BF127" s="869" t="s">
        <v>471</v>
      </c>
      <c r="BG127" s="870"/>
      <c r="BH127" s="870"/>
      <c r="BI127" s="870"/>
      <c r="BJ127" s="870"/>
      <c r="BK127" s="870"/>
      <c r="BL127" s="871"/>
      <c r="BM127" s="869" t="s">
        <v>472</v>
      </c>
      <c r="BN127" s="870"/>
      <c r="BO127" s="870"/>
      <c r="BP127" s="870"/>
      <c r="BQ127" s="870"/>
      <c r="BR127" s="870"/>
      <c r="BS127" s="871"/>
      <c r="BT127" s="869" t="s">
        <v>473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474</v>
      </c>
      <c r="CQ127" s="808"/>
      <c r="CR127" s="808"/>
      <c r="CS127" s="808"/>
      <c r="CT127" s="808"/>
      <c r="CU127" s="808"/>
      <c r="CV127" s="808"/>
      <c r="CW127" s="808"/>
      <c r="CX127" s="808"/>
      <c r="CY127" s="808"/>
      <c r="CZ127" s="808"/>
      <c r="DA127" s="808"/>
      <c r="DB127" s="808"/>
      <c r="DC127" s="808"/>
      <c r="DD127" s="808"/>
      <c r="DE127" s="808"/>
      <c r="DF127" s="809"/>
      <c r="DG127" s="874" t="s">
        <v>456</v>
      </c>
      <c r="DH127" s="875"/>
      <c r="DI127" s="875"/>
      <c r="DJ127" s="875"/>
      <c r="DK127" s="875"/>
      <c r="DL127" s="875" t="s">
        <v>465</v>
      </c>
      <c r="DM127" s="875"/>
      <c r="DN127" s="875"/>
      <c r="DO127" s="875"/>
      <c r="DP127" s="875"/>
      <c r="DQ127" s="875" t="s">
        <v>465</v>
      </c>
      <c r="DR127" s="875"/>
      <c r="DS127" s="875"/>
      <c r="DT127" s="875"/>
      <c r="DU127" s="875"/>
      <c r="DV127" s="852" t="s">
        <v>446</v>
      </c>
      <c r="DW127" s="852"/>
      <c r="DX127" s="852"/>
      <c r="DY127" s="852"/>
      <c r="DZ127" s="853"/>
    </row>
    <row r="128" spans="1:130" s="226" customFormat="1" ht="26.25" customHeight="1" thickBot="1" x14ac:dyDescent="0.25">
      <c r="A128" s="854" t="s">
        <v>475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476</v>
      </c>
      <c r="X128" s="856"/>
      <c r="Y128" s="856"/>
      <c r="Z128" s="857"/>
      <c r="AA128" s="858" t="s">
        <v>446</v>
      </c>
      <c r="AB128" s="859"/>
      <c r="AC128" s="859"/>
      <c r="AD128" s="859"/>
      <c r="AE128" s="860"/>
      <c r="AF128" s="861" t="s">
        <v>456</v>
      </c>
      <c r="AG128" s="859"/>
      <c r="AH128" s="859"/>
      <c r="AI128" s="859"/>
      <c r="AJ128" s="860"/>
      <c r="AK128" s="861" t="s">
        <v>446</v>
      </c>
      <c r="AL128" s="859"/>
      <c r="AM128" s="859"/>
      <c r="AN128" s="859"/>
      <c r="AO128" s="860"/>
      <c r="AP128" s="862"/>
      <c r="AQ128" s="863"/>
      <c r="AR128" s="863"/>
      <c r="AS128" s="863"/>
      <c r="AT128" s="864"/>
      <c r="AU128" s="262"/>
      <c r="AV128" s="262"/>
      <c r="AW128" s="262"/>
      <c r="AX128" s="865" t="s">
        <v>477</v>
      </c>
      <c r="AY128" s="866"/>
      <c r="AZ128" s="866"/>
      <c r="BA128" s="866"/>
      <c r="BB128" s="866"/>
      <c r="BC128" s="866"/>
      <c r="BD128" s="866"/>
      <c r="BE128" s="867"/>
      <c r="BF128" s="844" t="s">
        <v>226</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478</v>
      </c>
      <c r="CQ128" s="786"/>
      <c r="CR128" s="786"/>
      <c r="CS128" s="786"/>
      <c r="CT128" s="786"/>
      <c r="CU128" s="786"/>
      <c r="CV128" s="786"/>
      <c r="CW128" s="786"/>
      <c r="CX128" s="786"/>
      <c r="CY128" s="786"/>
      <c r="CZ128" s="786"/>
      <c r="DA128" s="786"/>
      <c r="DB128" s="786"/>
      <c r="DC128" s="786"/>
      <c r="DD128" s="786"/>
      <c r="DE128" s="786"/>
      <c r="DF128" s="787"/>
      <c r="DG128" s="848" t="s">
        <v>226</v>
      </c>
      <c r="DH128" s="849"/>
      <c r="DI128" s="849"/>
      <c r="DJ128" s="849"/>
      <c r="DK128" s="849"/>
      <c r="DL128" s="849" t="s">
        <v>226</v>
      </c>
      <c r="DM128" s="849"/>
      <c r="DN128" s="849"/>
      <c r="DO128" s="849"/>
      <c r="DP128" s="849"/>
      <c r="DQ128" s="849" t="s">
        <v>448</v>
      </c>
      <c r="DR128" s="849"/>
      <c r="DS128" s="849"/>
      <c r="DT128" s="849"/>
      <c r="DU128" s="849"/>
      <c r="DV128" s="850" t="s">
        <v>226</v>
      </c>
      <c r="DW128" s="850"/>
      <c r="DX128" s="850"/>
      <c r="DY128" s="850"/>
      <c r="DZ128" s="851"/>
    </row>
    <row r="129" spans="1:131" s="226" customFormat="1" ht="26.25" customHeight="1" x14ac:dyDescent="0.2">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479</v>
      </c>
      <c r="X129" s="835"/>
      <c r="Y129" s="835"/>
      <c r="Z129" s="836"/>
      <c r="AA129" s="837">
        <v>83779255</v>
      </c>
      <c r="AB129" s="838"/>
      <c r="AC129" s="838"/>
      <c r="AD129" s="838"/>
      <c r="AE129" s="839"/>
      <c r="AF129" s="840">
        <v>89051367</v>
      </c>
      <c r="AG129" s="838"/>
      <c r="AH129" s="838"/>
      <c r="AI129" s="838"/>
      <c r="AJ129" s="839"/>
      <c r="AK129" s="840">
        <v>91095841</v>
      </c>
      <c r="AL129" s="838"/>
      <c r="AM129" s="838"/>
      <c r="AN129" s="838"/>
      <c r="AO129" s="839"/>
      <c r="AP129" s="841"/>
      <c r="AQ129" s="842"/>
      <c r="AR129" s="842"/>
      <c r="AS129" s="842"/>
      <c r="AT129" s="843"/>
      <c r="AU129" s="264"/>
      <c r="AV129" s="264"/>
      <c r="AW129" s="264"/>
      <c r="AX129" s="807" t="s">
        <v>480</v>
      </c>
      <c r="AY129" s="808"/>
      <c r="AZ129" s="808"/>
      <c r="BA129" s="808"/>
      <c r="BB129" s="808"/>
      <c r="BC129" s="808"/>
      <c r="BD129" s="808"/>
      <c r="BE129" s="809"/>
      <c r="BF129" s="827" t="s">
        <v>226</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832" t="s">
        <v>481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482</v>
      </c>
      <c r="X130" s="835"/>
      <c r="Y130" s="835"/>
      <c r="Z130" s="836"/>
      <c r="AA130" s="837">
        <v>4140518</v>
      </c>
      <c r="AB130" s="838"/>
      <c r="AC130" s="838"/>
      <c r="AD130" s="838"/>
      <c r="AE130" s="839"/>
      <c r="AF130" s="840">
        <v>3707280</v>
      </c>
      <c r="AG130" s="838"/>
      <c r="AH130" s="838"/>
      <c r="AI130" s="838"/>
      <c r="AJ130" s="839"/>
      <c r="AK130" s="840">
        <v>3751929</v>
      </c>
      <c r="AL130" s="838"/>
      <c r="AM130" s="838"/>
      <c r="AN130" s="838"/>
      <c r="AO130" s="839"/>
      <c r="AP130" s="841"/>
      <c r="AQ130" s="842"/>
      <c r="AR130" s="842"/>
      <c r="AS130" s="842"/>
      <c r="AT130" s="843"/>
      <c r="AU130" s="264"/>
      <c r="AV130" s="264"/>
      <c r="AW130" s="264"/>
      <c r="AX130" s="807" t="s">
        <v>483</v>
      </c>
      <c r="AY130" s="808"/>
      <c r="AZ130" s="808"/>
      <c r="BA130" s="808"/>
      <c r="BB130" s="808"/>
      <c r="BC130" s="808"/>
      <c r="BD130" s="808"/>
      <c r="BE130" s="809"/>
      <c r="BF130" s="810">
        <v>-2.5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484</v>
      </c>
      <c r="X131" s="818"/>
      <c r="Y131" s="818"/>
      <c r="Z131" s="819"/>
      <c r="AA131" s="820">
        <v>79638737</v>
      </c>
      <c r="AB131" s="821"/>
      <c r="AC131" s="821"/>
      <c r="AD131" s="821"/>
      <c r="AE131" s="822"/>
      <c r="AF131" s="823">
        <v>85344087</v>
      </c>
      <c r="AG131" s="821"/>
      <c r="AH131" s="821"/>
      <c r="AI131" s="821"/>
      <c r="AJ131" s="822"/>
      <c r="AK131" s="823">
        <v>87343912</v>
      </c>
      <c r="AL131" s="821"/>
      <c r="AM131" s="821"/>
      <c r="AN131" s="821"/>
      <c r="AO131" s="822"/>
      <c r="AP131" s="824"/>
      <c r="AQ131" s="825"/>
      <c r="AR131" s="825"/>
      <c r="AS131" s="825"/>
      <c r="AT131" s="826"/>
      <c r="AU131" s="264"/>
      <c r="AV131" s="264"/>
      <c r="AW131" s="264"/>
      <c r="AX131" s="785" t="s">
        <v>485</v>
      </c>
      <c r="AY131" s="786"/>
      <c r="AZ131" s="786"/>
      <c r="BA131" s="786"/>
      <c r="BB131" s="786"/>
      <c r="BC131" s="786"/>
      <c r="BD131" s="786"/>
      <c r="BE131" s="787"/>
      <c r="BF131" s="788" t="s">
        <v>226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794" t="s">
        <v>486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487</v>
      </c>
      <c r="W132" s="798"/>
      <c r="X132" s="798"/>
      <c r="Y132" s="798"/>
      <c r="Z132" s="799"/>
      <c r="AA132" s="800">
        <v>-2.3306158159999999</v>
      </c>
      <c r="AB132" s="801"/>
      <c r="AC132" s="801"/>
      <c r="AD132" s="801"/>
      <c r="AE132" s="802"/>
      <c r="AF132" s="803">
        <v>-2.408927287</v>
      </c>
      <c r="AG132" s="801"/>
      <c r="AH132" s="801"/>
      <c r="AI132" s="801"/>
      <c r="AJ132" s="802"/>
      <c r="AK132" s="803">
        <v>-2.7967055109999999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488</v>
      </c>
      <c r="W133" s="777"/>
      <c r="X133" s="777"/>
      <c r="Y133" s="777"/>
      <c r="Z133" s="778"/>
      <c r="AA133" s="779">
        <v>-1.9</v>
      </c>
      <c r="AB133" s="780"/>
      <c r="AC133" s="780"/>
      <c r="AD133" s="780"/>
      <c r="AE133" s="781"/>
      <c r="AF133" s="779">
        <v>-2.2000000000000002</v>
      </c>
      <c r="AG133" s="780"/>
      <c r="AH133" s="780"/>
      <c r="AI133" s="780"/>
      <c r="AJ133" s="781"/>
      <c r="AK133" s="779">
        <v>-2.5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jsCzLVXspCRB6HwdTLa2nLo6pxWtETlKshouFFfIPAsgXp0OS04N5qvKf0ElOXiY3U9l6LoT8+UeFVcOrrjK/Q==" saltValue="wqiYeqirNZRmaczygwSW5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489</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znHIupB0iryu0pgqk85cDhY1RHJNBUil9LHjWJTqWrgBqqdct/+1+6ulGW9DpI0BFvlhqf2Lj1xByo0T00dSgw==" saltValue="DemBP62Scg/e2cruiWuk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zTUGfszRsi1mzvqM70Z+oObUmRtztWTWtAG4aLyiqKiBu6TyRVCBi9M28oWL9pbTrS5w5MqP8j3TLIAGTZ3QGw==" saltValue="1/TwR/0fbxjb3sxRlysha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492</v>
      </c>
      <c r="AP7" s="283"/>
      <c r="AQ7" s="284" t="s">
        <v>493</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494</v>
      </c>
      <c r="AQ8" s="290" t="s">
        <v>495</v>
      </c>
      <c r="AR8" s="291" t="s">
        <v>496</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497</v>
      </c>
      <c r="AL9" s="1207"/>
      <c r="AM9" s="1207"/>
      <c r="AN9" s="1208"/>
      <c r="AO9" s="292">
        <v>18930461</v>
      </c>
      <c r="AP9" s="292">
        <v>74635</v>
      </c>
      <c r="AQ9" s="293">
        <v>62872</v>
      </c>
      <c r="AR9" s="294">
        <v>18.7</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498</v>
      </c>
      <c r="AL10" s="1207"/>
      <c r="AM10" s="1207"/>
      <c r="AN10" s="1208"/>
      <c r="AO10" s="295">
        <v>481795</v>
      </c>
      <c r="AP10" s="295">
        <v>1900</v>
      </c>
      <c r="AQ10" s="296">
        <v>1100</v>
      </c>
      <c r="AR10" s="297">
        <v>72.7</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499</v>
      </c>
      <c r="AL11" s="1207"/>
      <c r="AM11" s="1207"/>
      <c r="AN11" s="1208"/>
      <c r="AO11" s="295">
        <v>308420</v>
      </c>
      <c r="AP11" s="295">
        <v>1216</v>
      </c>
      <c r="AQ11" s="296">
        <v>909</v>
      </c>
      <c r="AR11" s="297">
        <v>33.799999999999997</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500</v>
      </c>
      <c r="AL12" s="1207"/>
      <c r="AM12" s="1207"/>
      <c r="AN12" s="1208"/>
      <c r="AO12" s="295" t="s">
        <v>501</v>
      </c>
      <c r="AP12" s="295" t="s">
        <v>501</v>
      </c>
      <c r="AQ12" s="296" t="s">
        <v>501</v>
      </c>
      <c r="AR12" s="297" t="s">
        <v>501</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502</v>
      </c>
      <c r="AL13" s="1207"/>
      <c r="AM13" s="1207"/>
      <c r="AN13" s="1208"/>
      <c r="AO13" s="295" t="s">
        <v>501</v>
      </c>
      <c r="AP13" s="295" t="s">
        <v>501</v>
      </c>
      <c r="AQ13" s="296" t="s">
        <v>501</v>
      </c>
      <c r="AR13" s="297" t="s">
        <v>501</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503</v>
      </c>
      <c r="AL14" s="1207"/>
      <c r="AM14" s="1207"/>
      <c r="AN14" s="1208"/>
      <c r="AO14" s="295">
        <v>408591</v>
      </c>
      <c r="AP14" s="295">
        <v>1611</v>
      </c>
      <c r="AQ14" s="296">
        <v>2296</v>
      </c>
      <c r="AR14" s="297">
        <v>-29.8</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504</v>
      </c>
      <c r="AL15" s="1207"/>
      <c r="AM15" s="1207"/>
      <c r="AN15" s="1208"/>
      <c r="AO15" s="295">
        <v>558977</v>
      </c>
      <c r="AP15" s="295">
        <v>2204</v>
      </c>
      <c r="AQ15" s="296">
        <v>1417</v>
      </c>
      <c r="AR15" s="297">
        <v>55.5</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505</v>
      </c>
      <c r="AL16" s="1210"/>
      <c r="AM16" s="1210"/>
      <c r="AN16" s="1211"/>
      <c r="AO16" s="295">
        <v>-1259915</v>
      </c>
      <c r="AP16" s="295">
        <v>-4967</v>
      </c>
      <c r="AQ16" s="296">
        <v>-4503</v>
      </c>
      <c r="AR16" s="297">
        <v>10.3</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19428329</v>
      </c>
      <c r="AP17" s="295">
        <v>76598</v>
      </c>
      <c r="AQ17" s="296">
        <v>64090</v>
      </c>
      <c r="AR17" s="297">
        <v>19.5</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510</v>
      </c>
      <c r="AL21" s="1204"/>
      <c r="AM21" s="1204"/>
      <c r="AN21" s="1205"/>
      <c r="AO21" s="307">
        <v>8.0500000000000007</v>
      </c>
      <c r="AP21" s="308">
        <v>6.17</v>
      </c>
      <c r="AQ21" s="309">
        <v>1.88</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511</v>
      </c>
      <c r="AL22" s="1204"/>
      <c r="AM22" s="1204"/>
      <c r="AN22" s="1205"/>
      <c r="AO22" s="312">
        <v>99.7</v>
      </c>
      <c r="AP22" s="313">
        <v>99.6</v>
      </c>
      <c r="AQ22" s="314">
        <v>0.1</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513</v>
      </c>
      <c r="AO27" s="273"/>
      <c r="AP27" s="273"/>
      <c r="AQ27" s="273"/>
      <c r="AR27" s="273"/>
      <c r="AS27" s="273"/>
      <c r="AT27" s="273"/>
    </row>
    <row r="28" spans="1:46" ht="16.2" x14ac:dyDescent="0.2">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492</v>
      </c>
      <c r="AP30" s="283"/>
      <c r="AQ30" s="284" t="s">
        <v>493</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494</v>
      </c>
      <c r="AQ31" s="290" t="s">
        <v>495</v>
      </c>
      <c r="AR31" s="291" t="s">
        <v>496</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516</v>
      </c>
      <c r="AL32" s="1195"/>
      <c r="AM32" s="1195"/>
      <c r="AN32" s="1196"/>
      <c r="AO32" s="322">
        <v>770050</v>
      </c>
      <c r="AP32" s="322">
        <v>3036</v>
      </c>
      <c r="AQ32" s="323">
        <v>6256</v>
      </c>
      <c r="AR32" s="324">
        <v>-51.5</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517</v>
      </c>
      <c r="AL33" s="1195"/>
      <c r="AM33" s="1195"/>
      <c r="AN33" s="1196"/>
      <c r="AO33" s="322" t="s">
        <v>501</v>
      </c>
      <c r="AP33" s="322" t="s">
        <v>501</v>
      </c>
      <c r="AQ33" s="323" t="s">
        <v>501</v>
      </c>
      <c r="AR33" s="324" t="s">
        <v>501</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518</v>
      </c>
      <c r="AL34" s="1195"/>
      <c r="AM34" s="1195"/>
      <c r="AN34" s="1196"/>
      <c r="AO34" s="322" t="s">
        <v>501</v>
      </c>
      <c r="AP34" s="322" t="s">
        <v>501</v>
      </c>
      <c r="AQ34" s="323">
        <v>301</v>
      </c>
      <c r="AR34" s="324" t="s">
        <v>501</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519</v>
      </c>
      <c r="AL35" s="1195"/>
      <c r="AM35" s="1195"/>
      <c r="AN35" s="1196"/>
      <c r="AO35" s="322" t="s">
        <v>501</v>
      </c>
      <c r="AP35" s="322" t="s">
        <v>501</v>
      </c>
      <c r="AQ35" s="323">
        <v>32</v>
      </c>
      <c r="AR35" s="324" t="s">
        <v>501</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520</v>
      </c>
      <c r="AL36" s="1195"/>
      <c r="AM36" s="1195"/>
      <c r="AN36" s="1196"/>
      <c r="AO36" s="322">
        <v>109403</v>
      </c>
      <c r="AP36" s="322">
        <v>431</v>
      </c>
      <c r="AQ36" s="323">
        <v>285</v>
      </c>
      <c r="AR36" s="324">
        <v>51.2</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521</v>
      </c>
      <c r="AL37" s="1195"/>
      <c r="AM37" s="1195"/>
      <c r="AN37" s="1196"/>
      <c r="AO37" s="322">
        <v>429724</v>
      </c>
      <c r="AP37" s="322">
        <v>1694</v>
      </c>
      <c r="AQ37" s="323">
        <v>2213</v>
      </c>
      <c r="AR37" s="324">
        <v>-23.5</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522</v>
      </c>
      <c r="AL38" s="1198"/>
      <c r="AM38" s="1198"/>
      <c r="AN38" s="1199"/>
      <c r="AO38" s="325" t="s">
        <v>501</v>
      </c>
      <c r="AP38" s="325" t="s">
        <v>501</v>
      </c>
      <c r="AQ38" s="326" t="s">
        <v>501</v>
      </c>
      <c r="AR38" s="314" t="s">
        <v>501</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523</v>
      </c>
      <c r="AL39" s="1198"/>
      <c r="AM39" s="1198"/>
      <c r="AN39" s="1199"/>
      <c r="AO39" s="322" t="s">
        <v>501</v>
      </c>
      <c r="AP39" s="322" t="s">
        <v>501</v>
      </c>
      <c r="AQ39" s="323">
        <v>-15</v>
      </c>
      <c r="AR39" s="324" t="s">
        <v>501</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524</v>
      </c>
      <c r="AL40" s="1195"/>
      <c r="AM40" s="1195"/>
      <c r="AN40" s="1196"/>
      <c r="AO40" s="322" t="s">
        <v>501</v>
      </c>
      <c r="AP40" s="322" t="s">
        <v>501</v>
      </c>
      <c r="AQ40" s="323" t="s">
        <v>501</v>
      </c>
      <c r="AR40" s="324" t="s">
        <v>501</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1309177</v>
      </c>
      <c r="AP41" s="322">
        <v>5162</v>
      </c>
      <c r="AQ41" s="323">
        <v>9072</v>
      </c>
      <c r="AR41" s="324">
        <v>-43.1</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492</v>
      </c>
      <c r="AN49" s="1189" t="s">
        <v>528</v>
      </c>
      <c r="AO49" s="1190"/>
      <c r="AP49" s="1190"/>
      <c r="AQ49" s="1190"/>
      <c r="AR49" s="1191"/>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529</v>
      </c>
      <c r="AO50" s="339" t="s">
        <v>530</v>
      </c>
      <c r="AP50" s="340" t="s">
        <v>531</v>
      </c>
      <c r="AQ50" s="341" t="s">
        <v>532</v>
      </c>
      <c r="AR50" s="342" t="s">
        <v>533</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20910221</v>
      </c>
      <c r="AN51" s="344">
        <v>88852</v>
      </c>
      <c r="AO51" s="345">
        <v>33.1</v>
      </c>
      <c r="AP51" s="346">
        <v>36861</v>
      </c>
      <c r="AQ51" s="347">
        <v>-2.1</v>
      </c>
      <c r="AR51" s="348">
        <v>35.200000000000003</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16607889</v>
      </c>
      <c r="AN52" s="352">
        <v>70571</v>
      </c>
      <c r="AO52" s="353">
        <v>36.5</v>
      </c>
      <c r="AP52" s="354">
        <v>23990</v>
      </c>
      <c r="AQ52" s="355">
        <v>-6.8</v>
      </c>
      <c r="AR52" s="356">
        <v>43.3</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45363885</v>
      </c>
      <c r="AN53" s="344">
        <v>188557</v>
      </c>
      <c r="AO53" s="345">
        <v>112.2</v>
      </c>
      <c r="AP53" s="346">
        <v>47064</v>
      </c>
      <c r="AQ53" s="347">
        <v>27.7</v>
      </c>
      <c r="AR53" s="348">
        <v>84.5</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38739174</v>
      </c>
      <c r="AN54" s="352">
        <v>161021</v>
      </c>
      <c r="AO54" s="353">
        <v>128.19999999999999</v>
      </c>
      <c r="AP54" s="354">
        <v>32508</v>
      </c>
      <c r="AQ54" s="355">
        <v>35.5</v>
      </c>
      <c r="AR54" s="356">
        <v>92.7</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26063243</v>
      </c>
      <c r="AN55" s="344">
        <v>106827</v>
      </c>
      <c r="AO55" s="345">
        <v>-43.3</v>
      </c>
      <c r="AP55" s="346">
        <v>43773</v>
      </c>
      <c r="AQ55" s="347">
        <v>-7</v>
      </c>
      <c r="AR55" s="348">
        <v>-36.299999999999997</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22671086</v>
      </c>
      <c r="AN56" s="352">
        <v>92923</v>
      </c>
      <c r="AO56" s="353">
        <v>-42.3</v>
      </c>
      <c r="AP56" s="354">
        <v>30346</v>
      </c>
      <c r="AQ56" s="355">
        <v>-6.7</v>
      </c>
      <c r="AR56" s="356">
        <v>-35.6</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15211572</v>
      </c>
      <c r="AN57" s="344">
        <v>61031</v>
      </c>
      <c r="AO57" s="345">
        <v>-42.9</v>
      </c>
      <c r="AP57" s="346">
        <v>51565</v>
      </c>
      <c r="AQ57" s="347">
        <v>17.8</v>
      </c>
      <c r="AR57" s="348">
        <v>-60.7</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9964346</v>
      </c>
      <c r="AN58" s="352">
        <v>39979</v>
      </c>
      <c r="AO58" s="353">
        <v>-57</v>
      </c>
      <c r="AP58" s="354">
        <v>35359</v>
      </c>
      <c r="AQ58" s="355">
        <v>16.5</v>
      </c>
      <c r="AR58" s="356">
        <v>-73.5</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32282157</v>
      </c>
      <c r="AN59" s="344">
        <v>127276</v>
      </c>
      <c r="AO59" s="345">
        <v>108.5</v>
      </c>
      <c r="AP59" s="346">
        <v>46686</v>
      </c>
      <c r="AQ59" s="347">
        <v>-9.5</v>
      </c>
      <c r="AR59" s="348">
        <v>118</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28178980</v>
      </c>
      <c r="AN60" s="352">
        <v>111099</v>
      </c>
      <c r="AO60" s="353">
        <v>177.9</v>
      </c>
      <c r="AP60" s="354">
        <v>32595</v>
      </c>
      <c r="AQ60" s="355">
        <v>-7.8</v>
      </c>
      <c r="AR60" s="356">
        <v>185.7</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27966216</v>
      </c>
      <c r="AN61" s="359">
        <v>114509</v>
      </c>
      <c r="AO61" s="360">
        <v>33.5</v>
      </c>
      <c r="AP61" s="361">
        <v>45190</v>
      </c>
      <c r="AQ61" s="362">
        <v>5.4</v>
      </c>
      <c r="AR61" s="348">
        <v>28.1</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23232295</v>
      </c>
      <c r="AN62" s="352">
        <v>95119</v>
      </c>
      <c r="AO62" s="353">
        <v>48.7</v>
      </c>
      <c r="AP62" s="354">
        <v>30960</v>
      </c>
      <c r="AQ62" s="355">
        <v>6.1</v>
      </c>
      <c r="AR62" s="356">
        <v>42.6</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1BgCqNwOa8jnuhQUC0lSRaUJhyB/PU745unlQQke7jsGldHqNvtZ6ptzFo0sO0N9XLXHbUvOnW1p0ZuzQtdl8g==" saltValue="lUPThdUe8dnRhQx0LYN1E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542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sU8jVyJXa6VMhZJ5KTBCPvN88yujH/k3cvHJ2G84FKtEnQiHV62hNyvM8qGBPfTjEPPKoHAFE6ZShNOKElUurg==" saltValue="daPCbpK9XvBIlfKqBpYk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543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QHB4tLv16Z8WL83g46fHYavLlziPXKr9mmy44jbaOwgMa5ZRXGYOwgo3AgWvVx1DPPPpdxL5S1be0c/MJzzDuQ==" saltValue="YyRnfgEXP7iwMsydXZaC5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2">
      <c r="B47" s="10"/>
      <c r="C47" s="1212" t="s">
        <v>3</v>
      </c>
      <c r="D47" s="1212"/>
      <c r="E47" s="1213"/>
      <c r="F47" s="11">
        <v>86.55</v>
      </c>
      <c r="G47" s="12">
        <v>82.52</v>
      </c>
      <c r="H47" s="12">
        <v>80.680000000000007</v>
      </c>
      <c r="I47" s="12">
        <v>81.14</v>
      </c>
      <c r="J47" s="13">
        <v>48.88</v>
      </c>
    </row>
    <row r="48" spans="2:10" ht="57.75" customHeight="1" x14ac:dyDescent="0.2">
      <c r="B48" s="14"/>
      <c r="C48" s="1214" t="s">
        <v>4</v>
      </c>
      <c r="D48" s="1214"/>
      <c r="E48" s="1215"/>
      <c r="F48" s="15">
        <v>10.47</v>
      </c>
      <c r="G48" s="16">
        <v>14.76</v>
      </c>
      <c r="H48" s="16">
        <v>11.01</v>
      </c>
      <c r="I48" s="16">
        <v>7.77</v>
      </c>
      <c r="J48" s="17">
        <v>10.91</v>
      </c>
    </row>
    <row r="49" spans="2:10" ht="57.75" customHeight="1" thickBot="1" x14ac:dyDescent="0.25">
      <c r="B49" s="18"/>
      <c r="C49" s="1216" t="s">
        <v>5</v>
      </c>
      <c r="D49" s="1216"/>
      <c r="E49" s="1217"/>
      <c r="F49" s="19">
        <v>1.17</v>
      </c>
      <c r="G49" s="20" t="s">
        <v>549</v>
      </c>
      <c r="H49" s="20" t="s">
        <v>550</v>
      </c>
      <c r="I49" s="20" t="s">
        <v>551</v>
      </c>
      <c r="J49" s="21" t="s">
        <v>552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ycldIaVqqQCDfz1lon+vwKcx46GxHEnHgnP3FukhxdIdM/SJxHedE1Sb//bIOooMluA7TCeo0ouoB4xRtOgKOw==" saltValue="QlFZHO+GggniaQ7jQFNZ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a0002910</cp:lastModifiedBy>
  <cp:lastPrinted>2019-03-12T01:04:08Z</cp:lastPrinted>
  <dcterms:created xsi:type="dcterms:W3CDTF">2019-02-14T02:18:55Z</dcterms:created>
  <dcterms:modified xsi:type="dcterms:W3CDTF">2020-04-01T01:38:19Z</dcterms:modified>
  <cp:category/>
</cp:coreProperties>
</file>