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450教育委員会事務局学校教育部\0300教育人事企画課\課外秘\03_教育支援係\05 指導事業\03 心の教育相談・不登校対策事業\フリースクール\10_要綱、様式\"/>
    </mc:Choice>
  </mc:AlternateContent>
  <xr:revisionPtr revIDLastSave="0" documentId="13_ncr:1_{BAC91D06-9911-4C7A-B6E1-2EEFF2FBCAD5}" xr6:coauthVersionLast="36" xr6:coauthVersionMax="36" xr10:uidLastSave="{00000000-0000-0000-0000-000000000000}"/>
  <bookViews>
    <workbookView xWindow="0" yWindow="0" windowWidth="23040" windowHeight="10416" xr2:uid="{9D06D31C-EE6E-45C0-B721-606CE59EF7CD}"/>
  </bookViews>
  <sheets>
    <sheet name="計算表" sheetId="3" r:id="rId1"/>
    <sheet name="選択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3" i="3" l="1"/>
  <c r="G73" i="3"/>
  <c r="Q23" i="3" l="1"/>
  <c r="Q43" i="3"/>
  <c r="Q63" i="3"/>
  <c r="G63" i="3"/>
  <c r="G43" i="3"/>
  <c r="G23" i="3"/>
  <c r="Q80" i="3" l="1"/>
  <c r="C46" i="3"/>
  <c r="L57" i="3" s="1"/>
  <c r="C26" i="3"/>
  <c r="L37" i="3" s="1"/>
  <c r="C6" i="3"/>
  <c r="L23" i="3" s="1"/>
  <c r="L11" i="3" l="1"/>
  <c r="L43" i="3"/>
  <c r="L63" i="3"/>
  <c r="L17" i="3"/>
  <c r="L31" i="3"/>
  <c r="L51" i="3"/>
  <c r="G80" i="3"/>
</calcChain>
</file>

<file path=xl/sharedStrings.xml><?xml version="1.0" encoding="utf-8"?>
<sst xmlns="http://schemas.openxmlformats.org/spreadsheetml/2006/main" count="124" uniqueCount="41">
  <si>
    <t>　</t>
    <phoneticPr fontId="1"/>
  </si>
  <si>
    <t>令和</t>
    <rPh sb="0" eb="2">
      <t>レイワ</t>
    </rPh>
    <phoneticPr fontId="1"/>
  </si>
  <si>
    <t>円</t>
    <rPh sb="0" eb="1">
      <t>エン</t>
    </rPh>
    <phoneticPr fontId="1"/>
  </si>
  <si>
    <t>月分</t>
    <rPh sb="0" eb="1">
      <t>ツキ</t>
    </rPh>
    <rPh sb="1" eb="2">
      <t>ブン</t>
    </rPh>
    <phoneticPr fontId="1"/>
  </si>
  <si>
    <t>①　利用料合計金額（１月当たりの利用料合計金額）</t>
    <rPh sb="2" eb="4">
      <t>リヨウ</t>
    </rPh>
    <rPh sb="4" eb="5">
      <t>リョウ</t>
    </rPh>
    <rPh sb="5" eb="7">
      <t>ゴウケイ</t>
    </rPh>
    <rPh sb="7" eb="9">
      <t>キンガク</t>
    </rPh>
    <rPh sb="11" eb="12">
      <t>ツキ</t>
    </rPh>
    <rPh sb="12" eb="13">
      <t>ア</t>
    </rPh>
    <rPh sb="16" eb="18">
      <t>リヨウ</t>
    </rPh>
    <rPh sb="18" eb="19">
      <t>リョウ</t>
    </rPh>
    <rPh sb="19" eb="21">
      <t>ゴウケイ</t>
    </rPh>
    <rPh sb="21" eb="23">
      <t>キンガク</t>
    </rPh>
    <phoneticPr fontId="1"/>
  </si>
  <si>
    <t>①÷２　－　②　※上限２万円</t>
  </si>
  <si>
    <t>③　助成対象経費</t>
    <rPh sb="2" eb="4">
      <t>ジョセイ</t>
    </rPh>
    <rPh sb="4" eb="6">
      <t>タイショウ</t>
    </rPh>
    <rPh sb="6" eb="8">
      <t>ケイヒ</t>
    </rPh>
    <phoneticPr fontId="1"/>
  </si>
  <si>
    <t>入力欄</t>
    <rPh sb="0" eb="2">
      <t>ニュウリョク</t>
    </rPh>
    <rPh sb="2" eb="3">
      <t>ラン</t>
    </rPh>
    <phoneticPr fontId="1"/>
  </si>
  <si>
    <t>自動算出</t>
    <rPh sb="0" eb="2">
      <t>ジドウ</t>
    </rPh>
    <rPh sb="2" eb="4">
      <t>サンシュツ</t>
    </rPh>
    <phoneticPr fontId="1"/>
  </si>
  <si>
    <t>第</t>
    <rPh sb="0" eb="1">
      <t>ダイ</t>
    </rPh>
    <phoneticPr fontId="1"/>
  </si>
  <si>
    <t>四半期</t>
    <rPh sb="0" eb="3">
      <t>シハンキ</t>
    </rPh>
    <phoneticPr fontId="1"/>
  </si>
  <si>
    <t>月分のＡに入力してください。</t>
    <rPh sb="0" eb="1">
      <t>ゲツ</t>
    </rPh>
    <rPh sb="1" eb="2">
      <t>ブン</t>
    </rPh>
    <phoneticPr fontId="1"/>
  </si>
  <si>
    <t>月分のＢに入力してください。</t>
    <rPh sb="0" eb="1">
      <t>ゲツ</t>
    </rPh>
    <rPh sb="1" eb="2">
      <t>ブン</t>
    </rPh>
    <phoneticPr fontId="1"/>
  </si>
  <si>
    <t>月分のＣに入力してください。</t>
    <rPh sb="0" eb="1">
      <t>ゲツ</t>
    </rPh>
    <rPh sb="1" eb="2">
      <t>ブン</t>
    </rPh>
    <phoneticPr fontId="1"/>
  </si>
  <si>
    <t xml:space="preserve"> ↓該当する期間を選択してください。</t>
    <rPh sb="2" eb="4">
      <t>ガイトウ</t>
    </rPh>
    <rPh sb="6" eb="8">
      <t>キカン</t>
    </rPh>
    <rPh sb="9" eb="11">
      <t>センタク</t>
    </rPh>
    <phoneticPr fontId="1"/>
  </si>
  <si>
    <t>年度</t>
    <rPh sb="0" eb="2">
      <t>ネンド</t>
    </rPh>
    <phoneticPr fontId="1"/>
  </si>
  <si>
    <t>↓</t>
    <phoneticPr fontId="1"/>
  </si>
  <si>
    <t>（例）　</t>
    <rPh sb="1" eb="2">
      <t>レイ</t>
    </rPh>
    <phoneticPr fontId="1"/>
  </si>
  <si>
    <t>円</t>
    <rPh sb="0" eb="1">
      <t>エン</t>
    </rPh>
    <phoneticPr fontId="1"/>
  </si>
  <si>
    <t>（例）</t>
    <rPh sb="1" eb="2">
      <t>レイ</t>
    </rPh>
    <phoneticPr fontId="1"/>
  </si>
  <si>
    <t>※100円未満切り捨てのため17,700円</t>
    <rPh sb="4" eb="5">
      <t>エン</t>
    </rPh>
    <rPh sb="5" eb="7">
      <t>ミマン</t>
    </rPh>
    <rPh sb="7" eb="8">
      <t>キ</t>
    </rPh>
    <rPh sb="9" eb="10">
      <t>ス</t>
    </rPh>
    <rPh sb="20" eb="21">
      <t>エン</t>
    </rPh>
    <phoneticPr fontId="1"/>
  </si>
  <si>
    <t>※上限２万円のため20,000円</t>
    <rPh sb="1" eb="3">
      <t>ジョウゲン</t>
    </rPh>
    <rPh sb="4" eb="6">
      <t>マンエン</t>
    </rPh>
    <rPh sb="15" eb="16">
      <t>エン</t>
    </rPh>
    <phoneticPr fontId="1"/>
  </si>
  <si>
    <t>（1,500円＋17,700円＋20,000円）</t>
    <rPh sb="6" eb="7">
      <t>エン</t>
    </rPh>
    <rPh sb="14" eb="15">
      <t>エン</t>
    </rPh>
    <rPh sb="22" eb="23">
      <t>エン</t>
    </rPh>
    <phoneticPr fontId="1"/>
  </si>
  <si>
    <t>記入例</t>
    <rPh sb="0" eb="2">
      <t>キニュウ</t>
    </rPh>
    <rPh sb="2" eb="3">
      <t>レイ</t>
    </rPh>
    <phoneticPr fontId="1"/>
  </si>
  <si>
    <t>（43,000円＋75,500円＋90,000円）</t>
    <rPh sb="7" eb="8">
      <t>エン</t>
    </rPh>
    <rPh sb="15" eb="16">
      <t>エン</t>
    </rPh>
    <rPh sb="23" eb="24">
      <t>エン</t>
    </rPh>
    <phoneticPr fontId="1"/>
  </si>
  <si>
    <t>区助成額</t>
    <rPh sb="0" eb="1">
      <t>ク</t>
    </rPh>
    <rPh sb="1" eb="4">
      <t>ジョセイガク</t>
    </rPh>
    <phoneticPr fontId="1"/>
  </si>
  <si>
    <t>第１号様式項番４</t>
    <rPh sb="0" eb="1">
      <t>ダイ</t>
    </rPh>
    <rPh sb="2" eb="3">
      <t>ゴウ</t>
    </rPh>
    <rPh sb="3" eb="5">
      <t>ヨウシキ</t>
    </rPh>
    <rPh sb="5" eb="7">
      <t>コウバン</t>
    </rPh>
    <phoneticPr fontId="1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</si>
  <si>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1"/>
  </si>
  <si>
    <t>助成金対象経費の合計</t>
    <rPh sb="0" eb="2">
      <t>ジョセイ</t>
    </rPh>
    <rPh sb="2" eb="3">
      <t>キン</t>
    </rPh>
    <rPh sb="3" eb="5">
      <t>タイショウ</t>
    </rPh>
    <rPh sb="5" eb="7">
      <t>ケイヒ</t>
    </rPh>
    <rPh sb="8" eb="10">
      <t>ゴウケイ</t>
    </rPh>
    <phoneticPr fontId="1"/>
  </si>
  <si>
    <t>第１号様式項番４の「助成対象経費の合計」に入力してください。</t>
    <rPh sb="17" eb="19">
      <t>ゴウケイ</t>
    </rPh>
    <phoneticPr fontId="1"/>
  </si>
  <si>
    <t>港区フリースクール等利用料助成金算出用計算表</t>
    <rPh sb="0" eb="2">
      <t>ミナトク</t>
    </rPh>
    <rPh sb="9" eb="10">
      <t>トウ</t>
    </rPh>
    <rPh sb="10" eb="12">
      <t>リヨウ</t>
    </rPh>
    <rPh sb="12" eb="13">
      <t>リョウ</t>
    </rPh>
    <rPh sb="13" eb="16">
      <t>ジョセイキン</t>
    </rPh>
    <rPh sb="16" eb="18">
      <t>サンシュツ</t>
    </rPh>
    <rPh sb="18" eb="19">
      <t>ヨウ</t>
    </rPh>
    <rPh sb="19" eb="21">
      <t>ケイサン</t>
    </rPh>
    <rPh sb="21" eb="22">
      <t>ヒョウ</t>
    </rPh>
    <phoneticPr fontId="1"/>
  </si>
  <si>
    <t>利用料が43,000円かかった月の場合</t>
    <rPh sb="0" eb="2">
      <t>リヨウ</t>
    </rPh>
    <rPh sb="2" eb="3">
      <t>リョウ</t>
    </rPh>
    <rPh sb="10" eb="11">
      <t>エン</t>
    </rPh>
    <rPh sb="15" eb="16">
      <t>ツキ</t>
    </rPh>
    <rPh sb="17" eb="19">
      <t>バアイ</t>
    </rPh>
    <phoneticPr fontId="1"/>
  </si>
  <si>
    <t>利用料が75,500円かかった月の場合</t>
    <rPh sb="0" eb="2">
      <t>リヨウ</t>
    </rPh>
    <rPh sb="2" eb="3">
      <t>リョウ</t>
    </rPh>
    <rPh sb="10" eb="11">
      <t>エン</t>
    </rPh>
    <rPh sb="15" eb="16">
      <t>ツキ</t>
    </rPh>
    <rPh sb="17" eb="19">
      <t>バアイ</t>
    </rPh>
    <phoneticPr fontId="1"/>
  </si>
  <si>
    <t>利用料が90,000円かかった月</t>
    <rPh sb="0" eb="2">
      <t>リヨウ</t>
    </rPh>
    <rPh sb="2" eb="3">
      <t>リョウ</t>
    </rPh>
    <rPh sb="10" eb="11">
      <t>エン</t>
    </rPh>
    <rPh sb="15" eb="16">
      <t>ツキ</t>
    </rPh>
    <phoneticPr fontId="1"/>
  </si>
  <si>
    <t>第１号様式項番４の「助成金申請額」に金額を入力してください。</t>
    <rPh sb="0" eb="1">
      <t>ダイ</t>
    </rPh>
    <rPh sb="2" eb="3">
      <t>ゴウ</t>
    </rPh>
    <rPh sb="3" eb="5">
      <t>ヨウシキ</t>
    </rPh>
    <rPh sb="5" eb="7">
      <t>コウバン</t>
    </rPh>
    <rPh sb="10" eb="13">
      <t>ジョセイキン</t>
    </rPh>
    <rPh sb="13" eb="15">
      <t>シンセイ</t>
    </rPh>
    <rPh sb="15" eb="16">
      <t>ガク</t>
    </rPh>
    <rPh sb="18" eb="20">
      <t>キンガク</t>
    </rPh>
    <rPh sb="21" eb="23">
      <t>ニュウリョク</t>
    </rPh>
    <phoneticPr fontId="1"/>
  </si>
  <si>
    <t>３か月分の利用料の合計</t>
    <rPh sb="2" eb="4">
      <t>ゲツブン</t>
    </rPh>
    <rPh sb="3" eb="4">
      <t>ブン</t>
    </rPh>
    <rPh sb="5" eb="7">
      <t>リヨウ</t>
    </rPh>
    <rPh sb="7" eb="8">
      <t>リョウ</t>
    </rPh>
    <rPh sb="9" eb="11">
      <t>ゴウケイ</t>
    </rPh>
    <phoneticPr fontId="1"/>
  </si>
  <si>
    <t>(43,000÷2)-20,000円=1,500円</t>
    <rPh sb="17" eb="18">
      <t>エン</t>
    </rPh>
    <rPh sb="24" eb="25">
      <t>エン</t>
    </rPh>
    <phoneticPr fontId="1"/>
  </si>
  <si>
    <t>(75,500円÷2)-20,000円=17,750円</t>
    <rPh sb="7" eb="8">
      <t>エン</t>
    </rPh>
    <rPh sb="18" eb="19">
      <t>エン</t>
    </rPh>
    <rPh sb="26" eb="27">
      <t>エン</t>
    </rPh>
    <phoneticPr fontId="1"/>
  </si>
  <si>
    <t>(90,000円÷2)-20,000円=25,000円</t>
    <rPh sb="7" eb="8">
      <t>エン</t>
    </rPh>
    <rPh sb="18" eb="19">
      <t>エン</t>
    </rPh>
    <rPh sb="26" eb="27">
      <t>エン</t>
    </rPh>
    <phoneticPr fontId="1"/>
  </si>
  <si>
    <t>②　都助成金交付決定額（１月当たり上限額）</t>
    <rPh sb="2" eb="3">
      <t>ト</t>
    </rPh>
    <rPh sb="3" eb="6">
      <t>ジョセイキン</t>
    </rPh>
    <rPh sb="6" eb="8">
      <t>コウフ</t>
    </rPh>
    <rPh sb="8" eb="10">
      <t>ケッテイ</t>
    </rPh>
    <rPh sb="10" eb="11">
      <t>ガク</t>
    </rPh>
    <rPh sb="13" eb="14">
      <t>ツキ</t>
    </rPh>
    <rPh sb="14" eb="15">
      <t>ア</t>
    </rPh>
    <rPh sb="17" eb="19">
      <t>ジョウゲン</t>
    </rPh>
    <rPh sb="19" eb="20">
      <t>ガク</t>
    </rPh>
    <phoneticPr fontId="1"/>
  </si>
  <si>
    <t>３か月分の区助成金額の合計</t>
    <rPh sb="2" eb="4">
      <t>ゲツブン</t>
    </rPh>
    <rPh sb="3" eb="4">
      <t>ブン</t>
    </rPh>
    <rPh sb="5" eb="6">
      <t>ク</t>
    </rPh>
    <rPh sb="6" eb="9">
      <t>ジョセイキン</t>
    </rPh>
    <rPh sb="9" eb="10">
      <t>ガク</t>
    </rPh>
    <rPh sb="11" eb="1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</si>
</sst>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2"/>
      <color theme="1"/>
      <name val="BIZ UD明朝 Medium"/>
      <family val="2"/>
      <charset val="128"/>
    </font>
    <font>
      <b/>
      <sz val="12"/>
      <color theme="1"/>
      <name val="BIZ UD明朝 Medium"/>
      <family val="1"/>
      <charset val="128"/>
    </font>
    <font>
      <b/>
      <u/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2"/>
      <color theme="1"/>
      <name val="BIZ UDP明朝 Medium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59996337778862885"/>
      </patternFill>
    </fill>
    <fill>
      <patternFill patternType="gray125">
        <fgColor theme="8" tint="0.79998168889431442"/>
        <bgColor theme="0" tint="-4.9989318521683403E-2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6" borderId="0" xfId="0" applyFill="1" applyBorder="1">
      <alignment vertical="center"/>
    </xf>
    <xf numFmtId="0" fontId="3" fillId="5" borderId="0" xfId="0" applyFont="1" applyFill="1">
      <alignment vertical="center"/>
    </xf>
    <xf numFmtId="0" fontId="0" fillId="4" borderId="1" xfId="0" applyFill="1" applyBorder="1" applyAlignment="1">
      <alignment vertical="center"/>
    </xf>
    <xf numFmtId="38" fontId="3" fillId="4" borderId="0" xfId="1" applyFont="1" applyFill="1" applyBorder="1" applyAlignment="1" applyProtection="1">
      <alignment vertical="center"/>
      <protection hidden="1"/>
    </xf>
    <xf numFmtId="0" fontId="3" fillId="4" borderId="5" xfId="0" applyFont="1" applyFill="1" applyBorder="1">
      <alignment vertical="center"/>
    </xf>
    <xf numFmtId="38" fontId="3" fillId="4" borderId="0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0" fontId="5" fillId="5" borderId="0" xfId="0" applyFont="1" applyFill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38" fontId="3" fillId="8" borderId="0" xfId="1" applyFont="1" applyFill="1" applyBorder="1" applyAlignment="1" applyProtection="1">
      <alignment vertical="center"/>
      <protection locked="0"/>
    </xf>
    <xf numFmtId="0" fontId="3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38" fontId="3" fillId="2" borderId="7" xfId="1" applyFont="1" applyFill="1" applyBorder="1">
      <alignment vertical="center"/>
    </xf>
    <xf numFmtId="38" fontId="3" fillId="2" borderId="8" xfId="1" applyFont="1" applyFill="1" applyBorder="1">
      <alignment vertical="center"/>
    </xf>
    <xf numFmtId="38" fontId="3" fillId="8" borderId="5" xfId="1" applyFont="1" applyFill="1" applyBorder="1" applyAlignment="1" applyProtection="1">
      <alignment vertical="center"/>
      <protection locked="0"/>
    </xf>
    <xf numFmtId="0" fontId="0" fillId="6" borderId="11" xfId="0" applyFill="1" applyBorder="1">
      <alignment vertical="center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3" fillId="6" borderId="0" xfId="0" applyFont="1" applyFill="1">
      <alignment vertical="center"/>
    </xf>
    <xf numFmtId="0" fontId="3" fillId="6" borderId="0" xfId="0" applyFont="1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38" fontId="3" fillId="4" borderId="0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38" fontId="3" fillId="7" borderId="19" xfId="1" applyFont="1" applyFill="1" applyBorder="1" applyAlignment="1" applyProtection="1">
      <alignment horizontal="center" vertical="center"/>
      <protection locked="0"/>
    </xf>
    <xf numFmtId="38" fontId="3" fillId="7" borderId="20" xfId="1" applyFont="1" applyFill="1" applyBorder="1" applyAlignment="1" applyProtection="1">
      <alignment horizontal="center" vertical="center"/>
      <protection locked="0"/>
    </xf>
    <xf numFmtId="38" fontId="3" fillId="7" borderId="21" xfId="1" applyFont="1" applyFill="1" applyBorder="1" applyAlignment="1" applyProtection="1">
      <alignment horizontal="center" vertical="center"/>
      <protection locked="0"/>
    </xf>
    <xf numFmtId="38" fontId="3" fillId="4" borderId="0" xfId="1" applyFont="1" applyFill="1" applyBorder="1" applyAlignment="1" applyProtection="1">
      <alignment horizontal="center" vertical="center"/>
      <protection hidden="1"/>
    </xf>
    <xf numFmtId="0" fontId="5" fillId="5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322C-12CB-4FA1-BC05-BD1940854EC0}">
  <sheetPr>
    <pageSetUpPr fitToPage="1"/>
  </sheetPr>
  <dimension ref="A1:V84"/>
  <sheetViews>
    <sheetView tabSelected="1" zoomScaleNormal="100" workbookViewId="0">
      <selection activeCell="O89" sqref="O89"/>
    </sheetView>
  </sheetViews>
  <sheetFormatPr defaultRowHeight="13.8" x14ac:dyDescent="0.15"/>
  <cols>
    <col min="1" max="2" width="2.69921875" customWidth="1"/>
    <col min="3" max="9" width="4.69921875" customWidth="1"/>
    <col min="11" max="11" width="16.5" customWidth="1"/>
    <col min="12" max="12" width="4.69921875" style="1" customWidth="1"/>
    <col min="13" max="13" width="13.69921875" customWidth="1"/>
    <col min="14" max="14" width="15" customWidth="1"/>
    <col min="17" max="17" width="9.8984375" bestFit="1" customWidth="1"/>
  </cols>
  <sheetData>
    <row r="1" spans="1:22" ht="41.4" customHeight="1" x14ac:dyDescent="0.15">
      <c r="A1" s="77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4.4" thickBot="1" x14ac:dyDescent="0.2">
      <c r="A3" s="9"/>
      <c r="B3" s="9"/>
      <c r="C3" s="9"/>
      <c r="D3" s="9"/>
      <c r="E3" s="9"/>
      <c r="F3" s="9"/>
      <c r="G3" s="78" t="s">
        <v>14</v>
      </c>
      <c r="H3" s="78"/>
      <c r="I3" s="78"/>
      <c r="J3" s="78"/>
      <c r="K3" s="78"/>
      <c r="L3" s="10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21.6" customHeight="1" thickBot="1" x14ac:dyDescent="0.2">
      <c r="A4" s="9"/>
      <c r="B4" s="9"/>
      <c r="C4" s="56" t="s">
        <v>1</v>
      </c>
      <c r="D4" s="57">
        <v>7</v>
      </c>
      <c r="E4" s="56" t="s">
        <v>15</v>
      </c>
      <c r="F4" s="56" t="s">
        <v>9</v>
      </c>
      <c r="G4" s="59">
        <v>1</v>
      </c>
      <c r="H4" s="56" t="s">
        <v>10</v>
      </c>
      <c r="I4" s="56"/>
      <c r="J4" s="9"/>
      <c r="K4" s="9"/>
      <c r="L4" s="10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5" customHeight="1" x14ac:dyDescent="0.15">
      <c r="A6" s="29">
        <v>1</v>
      </c>
      <c r="B6" s="29"/>
      <c r="C6" s="74">
        <f>_xlfn.IFS(G4=1,4,G4=2,7,G4=3,10,G4=4,1)</f>
        <v>4</v>
      </c>
      <c r="D6" s="74"/>
      <c r="E6" s="74" t="s">
        <v>3</v>
      </c>
      <c r="F6" s="74"/>
      <c r="G6" s="9"/>
      <c r="H6" s="9"/>
      <c r="I6" s="9"/>
      <c r="J6" s="9"/>
      <c r="K6" s="9"/>
      <c r="L6" s="10"/>
      <c r="M6" s="9"/>
      <c r="N6" s="9"/>
      <c r="O6" s="58" t="s">
        <v>23</v>
      </c>
      <c r="P6" s="9"/>
      <c r="Q6" s="9"/>
      <c r="R6" s="9"/>
      <c r="S6" s="9"/>
      <c r="T6" s="9"/>
      <c r="U6" s="9"/>
      <c r="V6" s="9"/>
    </row>
    <row r="7" spans="1:22" ht="1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5" customHeight="1" x14ac:dyDescent="0.15">
      <c r="A8" s="9"/>
      <c r="B8" s="9"/>
      <c r="C8" s="9"/>
      <c r="D8" s="9" t="s">
        <v>4</v>
      </c>
      <c r="E8" s="9"/>
      <c r="F8" s="9"/>
      <c r="G8" s="9"/>
      <c r="H8" s="9"/>
      <c r="I8" s="9"/>
      <c r="J8" s="9"/>
      <c r="K8" s="9"/>
      <c r="L8" s="10"/>
      <c r="M8" s="9"/>
      <c r="N8" s="9"/>
      <c r="O8" s="10" t="s">
        <v>17</v>
      </c>
      <c r="P8" s="9" t="s">
        <v>31</v>
      </c>
      <c r="Q8" s="9"/>
      <c r="R8" s="9"/>
      <c r="S8" s="9"/>
      <c r="T8" s="9"/>
      <c r="U8" s="9"/>
      <c r="V8" s="9"/>
    </row>
    <row r="9" spans="1:22" ht="15" customHeight="1" thickBo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0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5" customHeight="1" thickBot="1" x14ac:dyDescent="0.2">
      <c r="A10" s="9"/>
      <c r="B10" s="9"/>
      <c r="C10" s="9"/>
      <c r="D10" s="9"/>
      <c r="E10" s="75" t="s">
        <v>7</v>
      </c>
      <c r="F10" s="76"/>
      <c r="G10" s="42"/>
      <c r="H10" s="42"/>
      <c r="I10" s="42"/>
      <c r="J10" s="43"/>
      <c r="K10" s="11"/>
      <c r="L10" s="14"/>
      <c r="M10" s="11"/>
      <c r="N10" s="12"/>
      <c r="O10" s="9"/>
      <c r="P10" s="30" t="s">
        <v>7</v>
      </c>
      <c r="Q10" s="31"/>
      <c r="R10" s="32"/>
      <c r="S10" s="9"/>
      <c r="T10" s="9"/>
      <c r="U10" s="9"/>
      <c r="V10" s="9"/>
    </row>
    <row r="11" spans="1:22" ht="30" customHeight="1" thickBot="1" x14ac:dyDescent="0.2">
      <c r="A11" s="9"/>
      <c r="B11" s="9"/>
      <c r="C11" s="9"/>
      <c r="D11" s="9"/>
      <c r="E11" s="44"/>
      <c r="F11" s="22"/>
      <c r="G11" s="70"/>
      <c r="H11" s="71"/>
      <c r="I11" s="72"/>
      <c r="J11" s="45" t="s">
        <v>2</v>
      </c>
      <c r="K11" s="15" t="s">
        <v>26</v>
      </c>
      <c r="L11" s="17">
        <f>C6</f>
        <v>4</v>
      </c>
      <c r="M11" s="15" t="s">
        <v>11</v>
      </c>
      <c r="N11" s="16"/>
      <c r="O11" s="9"/>
      <c r="P11" s="33"/>
      <c r="Q11" s="34">
        <v>43000</v>
      </c>
      <c r="R11" s="35" t="s">
        <v>2</v>
      </c>
      <c r="S11" s="9"/>
      <c r="T11" s="9"/>
      <c r="U11" s="9"/>
      <c r="V11" s="9"/>
    </row>
    <row r="12" spans="1:22" ht="15" customHeight="1" thickBot="1" x14ac:dyDescent="0.2">
      <c r="A12" s="9"/>
      <c r="B12" s="9"/>
      <c r="C12" s="9"/>
      <c r="D12" s="9"/>
      <c r="E12" s="46"/>
      <c r="F12" s="47"/>
      <c r="G12" s="47"/>
      <c r="H12" s="47"/>
      <c r="I12" s="47"/>
      <c r="J12" s="48"/>
      <c r="K12" s="19"/>
      <c r="L12" s="21"/>
      <c r="M12" s="19"/>
      <c r="N12" s="20"/>
      <c r="O12" s="9"/>
      <c r="P12" s="36"/>
      <c r="Q12" s="37"/>
      <c r="R12" s="38"/>
      <c r="S12" s="9"/>
      <c r="T12" s="9"/>
      <c r="U12" s="9"/>
      <c r="V12" s="9"/>
    </row>
    <row r="13" spans="1:22" ht="1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10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5" customHeight="1" x14ac:dyDescent="0.15">
      <c r="A14" s="9"/>
      <c r="B14" s="9"/>
      <c r="C14" s="9"/>
      <c r="D14" s="9" t="s">
        <v>39</v>
      </c>
      <c r="E14" s="9"/>
      <c r="F14" s="9"/>
      <c r="G14" s="9"/>
      <c r="H14" s="9"/>
      <c r="I14" s="9"/>
      <c r="J14" s="9"/>
      <c r="K14" s="9"/>
      <c r="L14" s="10"/>
      <c r="M14" s="9"/>
      <c r="N14" s="9"/>
      <c r="O14" s="9"/>
      <c r="P14" s="9"/>
      <c r="Q14" s="10" t="s">
        <v>16</v>
      </c>
      <c r="R14" s="9"/>
      <c r="S14" s="9"/>
      <c r="T14" s="9"/>
      <c r="U14" s="9"/>
      <c r="V14" s="9"/>
    </row>
    <row r="15" spans="1:22" ht="15" customHeight="1" thickBo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10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5" customHeight="1" thickBot="1" x14ac:dyDescent="0.2">
      <c r="A16" s="9"/>
      <c r="B16" s="9"/>
      <c r="C16" s="9"/>
      <c r="D16" s="9"/>
      <c r="E16" s="75" t="s">
        <v>7</v>
      </c>
      <c r="F16" s="76"/>
      <c r="G16" s="42"/>
      <c r="H16" s="42"/>
      <c r="I16" s="42"/>
      <c r="J16" s="43"/>
      <c r="K16" s="11"/>
      <c r="L16" s="14"/>
      <c r="M16" s="11"/>
      <c r="N16" s="12"/>
      <c r="O16" s="9"/>
      <c r="P16" s="30" t="s">
        <v>7</v>
      </c>
      <c r="Q16" s="31"/>
      <c r="R16" s="32"/>
      <c r="S16" s="9"/>
      <c r="T16" s="9"/>
      <c r="U16" s="9"/>
      <c r="V16" s="9"/>
    </row>
    <row r="17" spans="1:22" ht="30" customHeight="1" thickBot="1" x14ac:dyDescent="0.2">
      <c r="A17" s="9"/>
      <c r="B17" s="9"/>
      <c r="C17" s="9"/>
      <c r="D17" s="9"/>
      <c r="E17" s="44"/>
      <c r="F17" s="22"/>
      <c r="G17" s="70"/>
      <c r="H17" s="71"/>
      <c r="I17" s="72"/>
      <c r="J17" s="45" t="s">
        <v>2</v>
      </c>
      <c r="K17" s="15" t="s">
        <v>26</v>
      </c>
      <c r="L17" s="17">
        <f>C6</f>
        <v>4</v>
      </c>
      <c r="M17" s="15" t="s">
        <v>12</v>
      </c>
      <c r="N17" s="16"/>
      <c r="O17" s="9"/>
      <c r="P17" s="33"/>
      <c r="Q17" s="34">
        <v>20000</v>
      </c>
      <c r="R17" s="35" t="s">
        <v>2</v>
      </c>
      <c r="S17" s="9"/>
      <c r="T17" s="9"/>
      <c r="U17" s="9"/>
      <c r="V17" s="9"/>
    </row>
    <row r="18" spans="1:22" ht="15" customHeight="1" thickBot="1" x14ac:dyDescent="0.2">
      <c r="A18" s="9"/>
      <c r="B18" s="9"/>
      <c r="C18" s="9"/>
      <c r="D18" s="9"/>
      <c r="E18" s="46"/>
      <c r="F18" s="47"/>
      <c r="G18" s="47"/>
      <c r="H18" s="47"/>
      <c r="I18" s="47"/>
      <c r="J18" s="48"/>
      <c r="K18" s="19"/>
      <c r="L18" s="21"/>
      <c r="M18" s="19"/>
      <c r="N18" s="20"/>
      <c r="O18" s="9"/>
      <c r="P18" s="36"/>
      <c r="Q18" s="39"/>
      <c r="R18" s="40"/>
      <c r="S18" s="9"/>
      <c r="T18" s="9"/>
      <c r="U18" s="9"/>
      <c r="V18" s="9"/>
    </row>
    <row r="19" spans="1:22" ht="15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10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5" customHeight="1" x14ac:dyDescent="0.15">
      <c r="A20" s="9"/>
      <c r="B20" s="9"/>
      <c r="C20" s="9"/>
      <c r="D20" s="9" t="s">
        <v>6</v>
      </c>
      <c r="E20" s="9" t="s">
        <v>25</v>
      </c>
      <c r="F20" s="9"/>
      <c r="G20" s="9"/>
      <c r="H20" s="9"/>
      <c r="I20" s="9"/>
      <c r="J20" s="9" t="s">
        <v>5</v>
      </c>
      <c r="K20" s="9"/>
      <c r="L20" s="10"/>
      <c r="M20" s="9"/>
      <c r="N20" s="9"/>
      <c r="O20" s="9"/>
      <c r="P20" s="9"/>
      <c r="Q20" s="10" t="s">
        <v>16</v>
      </c>
      <c r="R20" s="9" t="s">
        <v>36</v>
      </c>
      <c r="S20" s="9"/>
      <c r="T20" s="9"/>
      <c r="U20" s="9"/>
      <c r="V20" s="9"/>
    </row>
    <row r="21" spans="1:22" ht="15" customHeight="1" thickBo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5" customHeight="1" x14ac:dyDescent="0.15">
      <c r="A22" s="9"/>
      <c r="B22" s="9"/>
      <c r="C22" s="9"/>
      <c r="D22" s="9"/>
      <c r="E22" s="60" t="s">
        <v>8</v>
      </c>
      <c r="F22" s="61"/>
      <c r="G22" s="49"/>
      <c r="H22" s="49"/>
      <c r="I22" s="49"/>
      <c r="J22" s="50"/>
      <c r="K22" s="11"/>
      <c r="L22" s="14"/>
      <c r="M22" s="11"/>
      <c r="N22" s="12"/>
      <c r="O22" s="9"/>
      <c r="P22" s="24" t="s">
        <v>8</v>
      </c>
      <c r="Q22" s="2"/>
      <c r="R22" s="3"/>
      <c r="S22" s="9"/>
      <c r="T22" s="9"/>
      <c r="U22" s="9"/>
      <c r="V22" s="9"/>
    </row>
    <row r="23" spans="1:22" ht="15" customHeight="1" x14ac:dyDescent="0.15">
      <c r="A23" s="9"/>
      <c r="B23" s="9"/>
      <c r="C23" s="9"/>
      <c r="D23" s="9"/>
      <c r="E23" s="51" t="s">
        <v>0</v>
      </c>
      <c r="F23" s="4"/>
      <c r="G23" s="73">
        <f>ROUNDDOWN(MAX(0,MIN((G11/2-G17),20000)),-2)</f>
        <v>0</v>
      </c>
      <c r="H23" s="73"/>
      <c r="I23" s="73"/>
      <c r="J23" s="52" t="s">
        <v>2</v>
      </c>
      <c r="K23" s="15" t="s">
        <v>26</v>
      </c>
      <c r="L23" s="17">
        <f>C6</f>
        <v>4</v>
      </c>
      <c r="M23" s="15" t="s">
        <v>13</v>
      </c>
      <c r="N23" s="16"/>
      <c r="O23" s="9"/>
      <c r="P23" s="5" t="s">
        <v>0</v>
      </c>
      <c r="Q23" s="25">
        <f>ROUNDDOWN(MAX(0,MIN((Q11/2-Q17),20000)),-2)</f>
        <v>1500</v>
      </c>
      <c r="R23" s="26" t="s">
        <v>2</v>
      </c>
      <c r="S23" s="9"/>
      <c r="T23" s="9"/>
      <c r="U23" s="9"/>
      <c r="V23" s="9"/>
    </row>
    <row r="24" spans="1:22" ht="15" customHeight="1" thickBot="1" x14ac:dyDescent="0.2">
      <c r="A24" s="9"/>
      <c r="B24" s="9"/>
      <c r="C24" s="9"/>
      <c r="D24" s="9"/>
      <c r="E24" s="53"/>
      <c r="F24" s="54"/>
      <c r="G24" s="54"/>
      <c r="H24" s="54"/>
      <c r="I24" s="54"/>
      <c r="J24" s="55"/>
      <c r="K24" s="19"/>
      <c r="L24" s="21"/>
      <c r="M24" s="19"/>
      <c r="N24" s="20"/>
      <c r="O24" s="9"/>
      <c r="P24" s="6"/>
      <c r="Q24" s="7"/>
      <c r="R24" s="8"/>
      <c r="S24" s="9"/>
      <c r="T24" s="9"/>
      <c r="U24" s="9"/>
      <c r="V24" s="9"/>
    </row>
    <row r="25" spans="1:22" ht="1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10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5" customHeight="1" x14ac:dyDescent="0.15">
      <c r="A26" s="29">
        <v>2</v>
      </c>
      <c r="B26" s="29"/>
      <c r="C26" s="74">
        <f>_xlfn.IFS(G4=1,5,G4=2,8,G4=3,11,G4=4,2)</f>
        <v>5</v>
      </c>
      <c r="D26" s="74"/>
      <c r="E26" s="74" t="s">
        <v>3</v>
      </c>
      <c r="F26" s="74"/>
      <c r="G26" s="9"/>
      <c r="H26" s="9"/>
      <c r="I26" s="9"/>
      <c r="J26" s="9"/>
      <c r="K26" s="9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5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10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5" customHeight="1" x14ac:dyDescent="0.15">
      <c r="A28" s="9"/>
      <c r="B28" s="9"/>
      <c r="C28" s="9"/>
      <c r="D28" s="9" t="s">
        <v>4</v>
      </c>
      <c r="E28" s="9"/>
      <c r="F28" s="9"/>
      <c r="G28" s="9"/>
      <c r="H28" s="9"/>
      <c r="I28" s="9"/>
      <c r="J28" s="9"/>
      <c r="K28" s="9"/>
      <c r="L28" s="10"/>
      <c r="M28" s="9"/>
      <c r="N28" s="9"/>
      <c r="O28" s="10" t="s">
        <v>17</v>
      </c>
      <c r="P28" s="9" t="s">
        <v>32</v>
      </c>
      <c r="Q28" s="9"/>
      <c r="R28" s="9"/>
      <c r="S28" s="9"/>
      <c r="T28" s="9"/>
      <c r="U28" s="9"/>
      <c r="V28" s="9"/>
    </row>
    <row r="29" spans="1:22" ht="15" customHeight="1" thickBo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10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5" customHeight="1" thickBot="1" x14ac:dyDescent="0.2">
      <c r="A30" s="9"/>
      <c r="B30" s="9"/>
      <c r="C30" s="9"/>
      <c r="D30" s="9"/>
      <c r="E30" s="75" t="s">
        <v>7</v>
      </c>
      <c r="F30" s="76"/>
      <c r="G30" s="42"/>
      <c r="H30" s="42"/>
      <c r="I30" s="42"/>
      <c r="J30" s="43"/>
      <c r="K30" s="13"/>
      <c r="L30" s="14"/>
      <c r="M30" s="11"/>
      <c r="N30" s="12"/>
      <c r="O30" s="9"/>
      <c r="P30" s="30" t="s">
        <v>7</v>
      </c>
      <c r="Q30" s="31"/>
      <c r="R30" s="32"/>
      <c r="S30" s="9"/>
      <c r="T30" s="9"/>
      <c r="U30" s="9"/>
      <c r="V30" s="9"/>
    </row>
    <row r="31" spans="1:22" ht="30" customHeight="1" thickBot="1" x14ac:dyDescent="0.2">
      <c r="A31" s="9"/>
      <c r="B31" s="9"/>
      <c r="C31" s="9"/>
      <c r="D31" s="9"/>
      <c r="E31" s="44"/>
      <c r="F31" s="22"/>
      <c r="G31" s="70"/>
      <c r="H31" s="71"/>
      <c r="I31" s="72"/>
      <c r="J31" s="45" t="s">
        <v>2</v>
      </c>
      <c r="K31" s="15" t="s">
        <v>26</v>
      </c>
      <c r="L31" s="17">
        <f>C26</f>
        <v>5</v>
      </c>
      <c r="M31" s="15" t="s">
        <v>11</v>
      </c>
      <c r="N31" s="16"/>
      <c r="O31" s="9"/>
      <c r="P31" s="33"/>
      <c r="Q31" s="34">
        <v>75500</v>
      </c>
      <c r="R31" s="41" t="s">
        <v>18</v>
      </c>
      <c r="S31" s="9"/>
      <c r="T31" s="9"/>
      <c r="U31" s="9"/>
      <c r="V31" s="9"/>
    </row>
    <row r="32" spans="1:22" ht="15" customHeight="1" thickBot="1" x14ac:dyDescent="0.2">
      <c r="A32" s="9"/>
      <c r="B32" s="9"/>
      <c r="C32" s="9"/>
      <c r="D32" s="9"/>
      <c r="E32" s="46"/>
      <c r="F32" s="47"/>
      <c r="G32" s="47"/>
      <c r="H32" s="47"/>
      <c r="I32" s="47"/>
      <c r="J32" s="48"/>
      <c r="K32" s="18"/>
      <c r="L32" s="21"/>
      <c r="M32" s="19"/>
      <c r="N32" s="20"/>
      <c r="O32" s="9"/>
      <c r="P32" s="36"/>
      <c r="Q32" s="37"/>
      <c r="R32" s="38"/>
      <c r="S32" s="9"/>
      <c r="T32" s="9"/>
      <c r="U32" s="9"/>
      <c r="V32" s="9"/>
    </row>
    <row r="33" spans="1:22" ht="15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10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5" customHeight="1" x14ac:dyDescent="0.15">
      <c r="A34" s="9"/>
      <c r="B34" s="9"/>
      <c r="C34" s="9"/>
      <c r="D34" s="9" t="s">
        <v>39</v>
      </c>
      <c r="E34" s="9"/>
      <c r="F34" s="9"/>
      <c r="G34" s="9"/>
      <c r="H34" s="9"/>
      <c r="I34" s="9"/>
      <c r="J34" s="9"/>
      <c r="K34" s="9"/>
      <c r="L34" s="10"/>
      <c r="M34" s="9"/>
      <c r="N34" s="9"/>
      <c r="O34" s="9"/>
      <c r="P34" s="9"/>
      <c r="Q34" s="10" t="s">
        <v>16</v>
      </c>
      <c r="R34" s="9"/>
      <c r="S34" s="9"/>
      <c r="T34" s="9"/>
      <c r="U34" s="9"/>
      <c r="V34" s="9"/>
    </row>
    <row r="35" spans="1:22" ht="15" customHeight="1" thickBo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10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5" customHeight="1" thickBot="1" x14ac:dyDescent="0.2">
      <c r="A36" s="9"/>
      <c r="B36" s="9"/>
      <c r="C36" s="9"/>
      <c r="D36" s="9"/>
      <c r="E36" s="75" t="s">
        <v>7</v>
      </c>
      <c r="F36" s="76"/>
      <c r="G36" s="42"/>
      <c r="H36" s="42"/>
      <c r="I36" s="42"/>
      <c r="J36" s="43"/>
      <c r="K36" s="11"/>
      <c r="L36" s="14"/>
      <c r="M36" s="11"/>
      <c r="N36" s="12"/>
      <c r="O36" s="9"/>
      <c r="P36" s="30" t="s">
        <v>7</v>
      </c>
      <c r="Q36" s="31"/>
      <c r="R36" s="32"/>
      <c r="S36" s="9"/>
      <c r="T36" s="9"/>
      <c r="U36" s="9"/>
      <c r="V36" s="9"/>
    </row>
    <row r="37" spans="1:22" ht="30" customHeight="1" thickBot="1" x14ac:dyDescent="0.2">
      <c r="A37" s="9"/>
      <c r="B37" s="9"/>
      <c r="C37" s="9"/>
      <c r="D37" s="9"/>
      <c r="E37" s="44"/>
      <c r="F37" s="22"/>
      <c r="G37" s="70"/>
      <c r="H37" s="71"/>
      <c r="I37" s="72"/>
      <c r="J37" s="45" t="s">
        <v>2</v>
      </c>
      <c r="K37" s="15" t="s">
        <v>26</v>
      </c>
      <c r="L37" s="17">
        <f>C26</f>
        <v>5</v>
      </c>
      <c r="M37" s="15" t="s">
        <v>12</v>
      </c>
      <c r="N37" s="16"/>
      <c r="O37" s="9"/>
      <c r="P37" s="33"/>
      <c r="Q37" s="34">
        <v>20000</v>
      </c>
      <c r="R37" s="41" t="s">
        <v>18</v>
      </c>
      <c r="S37" s="9"/>
      <c r="T37" s="9"/>
      <c r="U37" s="9"/>
      <c r="V37" s="9"/>
    </row>
    <row r="38" spans="1:22" ht="15" customHeight="1" thickBot="1" x14ac:dyDescent="0.2">
      <c r="A38" s="9"/>
      <c r="B38" s="9"/>
      <c r="C38" s="9"/>
      <c r="D38" s="9"/>
      <c r="E38" s="46"/>
      <c r="F38" s="47"/>
      <c r="G38" s="47"/>
      <c r="H38" s="47"/>
      <c r="I38" s="47"/>
      <c r="J38" s="48"/>
      <c r="K38" s="19"/>
      <c r="L38" s="21"/>
      <c r="M38" s="19"/>
      <c r="N38" s="20"/>
      <c r="O38" s="9"/>
      <c r="P38" s="36"/>
      <c r="Q38" s="39"/>
      <c r="R38" s="40"/>
      <c r="S38" s="9"/>
      <c r="T38" s="9"/>
      <c r="U38" s="9"/>
      <c r="V38" s="9"/>
    </row>
    <row r="39" spans="1:22" ht="1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0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5" customHeight="1" x14ac:dyDescent="0.15">
      <c r="A40" s="9"/>
      <c r="B40" s="9"/>
      <c r="C40" s="9"/>
      <c r="D40" s="9" t="s">
        <v>6</v>
      </c>
      <c r="E40" s="9" t="s">
        <v>25</v>
      </c>
      <c r="F40" s="9"/>
      <c r="G40" s="9"/>
      <c r="H40" s="9"/>
      <c r="I40" s="9"/>
      <c r="J40" s="9" t="s">
        <v>5</v>
      </c>
      <c r="K40" s="9"/>
      <c r="L40" s="10"/>
      <c r="M40" s="9"/>
      <c r="N40" s="9"/>
      <c r="O40" s="9"/>
      <c r="P40" s="9"/>
      <c r="Q40" s="10" t="s">
        <v>16</v>
      </c>
      <c r="R40" s="9" t="s">
        <v>37</v>
      </c>
      <c r="S40" s="9"/>
      <c r="T40" s="9"/>
      <c r="U40" s="9"/>
      <c r="V40" s="9"/>
    </row>
    <row r="41" spans="1:22" ht="15" customHeight="1" thickBo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0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15" customHeight="1" x14ac:dyDescent="0.15">
      <c r="A42" s="9"/>
      <c r="B42" s="9"/>
      <c r="C42" s="9"/>
      <c r="D42" s="9"/>
      <c r="E42" s="60" t="s">
        <v>8</v>
      </c>
      <c r="F42" s="61"/>
      <c r="G42" s="49"/>
      <c r="H42" s="49"/>
      <c r="I42" s="49"/>
      <c r="J42" s="50"/>
      <c r="K42" s="11"/>
      <c r="L42" s="14"/>
      <c r="M42" s="11"/>
      <c r="N42" s="12"/>
      <c r="O42" s="9"/>
      <c r="P42" s="24" t="s">
        <v>8</v>
      </c>
      <c r="Q42" s="2"/>
      <c r="R42" s="3"/>
      <c r="S42" s="9"/>
      <c r="T42" s="9"/>
      <c r="U42" s="9"/>
      <c r="V42" s="9"/>
    </row>
    <row r="43" spans="1:22" ht="15" customHeight="1" x14ac:dyDescent="0.15">
      <c r="A43" s="9"/>
      <c r="B43" s="9"/>
      <c r="C43" s="9"/>
      <c r="D43" s="9"/>
      <c r="E43" s="51" t="s">
        <v>0</v>
      </c>
      <c r="F43" s="4"/>
      <c r="G43" s="68">
        <f>ROUNDDOWN(MAX(0,MIN((G31/2-G37),20000)),-2)</f>
        <v>0</v>
      </c>
      <c r="H43" s="68"/>
      <c r="I43" s="68"/>
      <c r="J43" s="52" t="s">
        <v>2</v>
      </c>
      <c r="K43" s="15" t="s">
        <v>26</v>
      </c>
      <c r="L43" s="17">
        <f>C26</f>
        <v>5</v>
      </c>
      <c r="M43" s="15" t="s">
        <v>13</v>
      </c>
      <c r="N43" s="16"/>
      <c r="O43" s="9"/>
      <c r="P43" s="5" t="s">
        <v>0</v>
      </c>
      <c r="Q43" s="27">
        <f>ROUNDDOWN(MAX(0,MIN((Q31/2-Q37),20000)),-2)</f>
        <v>17700</v>
      </c>
      <c r="R43" s="28" t="s">
        <v>18</v>
      </c>
      <c r="S43" s="9"/>
      <c r="T43" s="9"/>
      <c r="U43" s="9"/>
      <c r="V43" s="9"/>
    </row>
    <row r="44" spans="1:22" ht="15" customHeight="1" thickBot="1" x14ac:dyDescent="0.2">
      <c r="A44" s="9"/>
      <c r="B44" s="9"/>
      <c r="C44" s="9"/>
      <c r="D44" s="9"/>
      <c r="E44" s="53"/>
      <c r="F44" s="54"/>
      <c r="G44" s="54"/>
      <c r="H44" s="54"/>
      <c r="I44" s="54"/>
      <c r="J44" s="55"/>
      <c r="K44" s="19"/>
      <c r="L44" s="21"/>
      <c r="M44" s="19"/>
      <c r="N44" s="20"/>
      <c r="O44" s="9"/>
      <c r="P44" s="6"/>
      <c r="Q44" s="7"/>
      <c r="R44" s="8"/>
      <c r="S44" s="9"/>
      <c r="T44" s="9"/>
      <c r="U44" s="9"/>
      <c r="V44" s="9"/>
    </row>
    <row r="45" spans="1:22" ht="1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10"/>
      <c r="M45" s="9"/>
      <c r="N45" s="9"/>
      <c r="O45" s="9"/>
      <c r="P45" s="9"/>
      <c r="Q45" s="9" t="s">
        <v>20</v>
      </c>
      <c r="R45" s="9"/>
      <c r="S45" s="9"/>
      <c r="T45" s="9"/>
      <c r="U45" s="9"/>
      <c r="V45" s="9"/>
    </row>
    <row r="46" spans="1:22" ht="15" customHeight="1" x14ac:dyDescent="0.15">
      <c r="A46" s="29">
        <v>3</v>
      </c>
      <c r="B46" s="29"/>
      <c r="C46" s="74">
        <f>_xlfn.IFS(G4=1,6,G4=2,9,G4=3,12,G4=4,3)</f>
        <v>6</v>
      </c>
      <c r="D46" s="74"/>
      <c r="E46" s="74" t="s">
        <v>3</v>
      </c>
      <c r="F46" s="74"/>
      <c r="G46" s="9"/>
      <c r="H46" s="9"/>
      <c r="I46" s="9"/>
      <c r="J46" s="9"/>
      <c r="K46" s="9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10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5" customHeight="1" x14ac:dyDescent="0.15">
      <c r="A48" s="9"/>
      <c r="B48" s="9"/>
      <c r="C48" s="9"/>
      <c r="D48" s="9" t="s">
        <v>4</v>
      </c>
      <c r="E48" s="9"/>
      <c r="F48" s="9"/>
      <c r="G48" s="9"/>
      <c r="H48" s="9"/>
      <c r="I48" s="9"/>
      <c r="J48" s="9"/>
      <c r="K48" s="9"/>
      <c r="L48" s="10"/>
      <c r="M48" s="9"/>
      <c r="N48" s="9"/>
      <c r="O48" s="10" t="s">
        <v>17</v>
      </c>
      <c r="P48" s="9" t="s">
        <v>33</v>
      </c>
      <c r="Q48" s="9"/>
      <c r="R48" s="9"/>
      <c r="S48" s="9"/>
      <c r="T48" s="9"/>
      <c r="U48" s="9"/>
      <c r="V48" s="9"/>
    </row>
    <row r="49" spans="1:22" ht="15" customHeight="1" thickBo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10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5" customHeight="1" thickBot="1" x14ac:dyDescent="0.2">
      <c r="A50" s="9"/>
      <c r="B50" s="9"/>
      <c r="C50" s="9"/>
      <c r="D50" s="9"/>
      <c r="E50" s="75" t="s">
        <v>7</v>
      </c>
      <c r="F50" s="76"/>
      <c r="G50" s="42"/>
      <c r="H50" s="42"/>
      <c r="I50" s="42"/>
      <c r="J50" s="43"/>
      <c r="K50" s="13"/>
      <c r="L50" s="14"/>
      <c r="M50" s="11"/>
      <c r="N50" s="12"/>
      <c r="O50" s="9"/>
      <c r="P50" s="30" t="s">
        <v>7</v>
      </c>
      <c r="Q50" s="31"/>
      <c r="R50" s="32"/>
      <c r="S50" s="9"/>
      <c r="T50" s="9"/>
      <c r="U50" s="9"/>
      <c r="V50" s="9"/>
    </row>
    <row r="51" spans="1:22" ht="30" customHeight="1" thickBot="1" x14ac:dyDescent="0.2">
      <c r="A51" s="9"/>
      <c r="B51" s="9"/>
      <c r="C51" s="9"/>
      <c r="D51" s="9"/>
      <c r="E51" s="44"/>
      <c r="F51" s="22"/>
      <c r="G51" s="70"/>
      <c r="H51" s="71"/>
      <c r="I51" s="72"/>
      <c r="J51" s="45" t="s">
        <v>2</v>
      </c>
      <c r="K51" s="15" t="s">
        <v>26</v>
      </c>
      <c r="L51" s="17">
        <f>C46</f>
        <v>6</v>
      </c>
      <c r="M51" s="15" t="s">
        <v>11</v>
      </c>
      <c r="N51" s="16"/>
      <c r="O51" s="9"/>
      <c r="P51" s="33"/>
      <c r="Q51" s="34">
        <v>90000</v>
      </c>
      <c r="R51" s="41" t="s">
        <v>18</v>
      </c>
      <c r="S51" s="9"/>
      <c r="T51" s="9"/>
      <c r="U51" s="9"/>
      <c r="V51" s="9"/>
    </row>
    <row r="52" spans="1:22" ht="15" customHeight="1" thickBot="1" x14ac:dyDescent="0.2">
      <c r="A52" s="9"/>
      <c r="B52" s="9"/>
      <c r="C52" s="9"/>
      <c r="D52" s="9"/>
      <c r="E52" s="46"/>
      <c r="F52" s="47"/>
      <c r="G52" s="47"/>
      <c r="H52" s="47"/>
      <c r="I52" s="47"/>
      <c r="J52" s="48"/>
      <c r="K52" s="18"/>
      <c r="L52" s="21"/>
      <c r="M52" s="19"/>
      <c r="N52" s="20"/>
      <c r="O52" s="9"/>
      <c r="P52" s="36"/>
      <c r="Q52" s="37"/>
      <c r="R52" s="38"/>
      <c r="S52" s="9"/>
      <c r="T52" s="9"/>
      <c r="U52" s="9"/>
      <c r="V52" s="9"/>
    </row>
    <row r="53" spans="1:22" ht="15" customHeight="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10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5" customHeight="1" x14ac:dyDescent="0.15">
      <c r="A54" s="9"/>
      <c r="B54" s="9"/>
      <c r="C54" s="9"/>
      <c r="D54" s="9" t="s">
        <v>39</v>
      </c>
      <c r="E54" s="9"/>
      <c r="F54" s="9"/>
      <c r="G54" s="9"/>
      <c r="H54" s="9"/>
      <c r="I54" s="9"/>
      <c r="J54" s="9"/>
      <c r="K54" s="9"/>
      <c r="L54" s="10"/>
      <c r="M54" s="9"/>
      <c r="N54" s="9"/>
      <c r="O54" s="9"/>
      <c r="P54" s="9"/>
      <c r="Q54" s="10" t="s">
        <v>16</v>
      </c>
      <c r="R54" s="9"/>
      <c r="S54" s="9"/>
      <c r="T54" s="9"/>
      <c r="U54" s="9"/>
      <c r="V54" s="9"/>
    </row>
    <row r="55" spans="1:22" ht="15" customHeight="1" thickBo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10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5" customHeight="1" thickBot="1" x14ac:dyDescent="0.2">
      <c r="A56" s="9"/>
      <c r="B56" s="9"/>
      <c r="C56" s="9"/>
      <c r="D56" s="9"/>
      <c r="E56" s="75" t="s">
        <v>7</v>
      </c>
      <c r="F56" s="76"/>
      <c r="G56" s="42"/>
      <c r="H56" s="42"/>
      <c r="I56" s="42"/>
      <c r="J56" s="43"/>
      <c r="K56" s="11"/>
      <c r="L56" s="14"/>
      <c r="M56" s="11"/>
      <c r="N56" s="12"/>
      <c r="O56" s="9"/>
      <c r="P56" s="30" t="s">
        <v>7</v>
      </c>
      <c r="Q56" s="31"/>
      <c r="R56" s="32"/>
      <c r="S56" s="9"/>
      <c r="T56" s="9"/>
      <c r="U56" s="9"/>
      <c r="V56" s="9"/>
    </row>
    <row r="57" spans="1:22" ht="30" customHeight="1" thickBot="1" x14ac:dyDescent="0.2">
      <c r="A57" s="9"/>
      <c r="B57" s="9"/>
      <c r="C57" s="9"/>
      <c r="D57" s="9"/>
      <c r="E57" s="44"/>
      <c r="F57" s="22"/>
      <c r="G57" s="70"/>
      <c r="H57" s="71"/>
      <c r="I57" s="72"/>
      <c r="J57" s="45" t="s">
        <v>2</v>
      </c>
      <c r="K57" s="15" t="s">
        <v>26</v>
      </c>
      <c r="L57" s="17">
        <f>C46</f>
        <v>6</v>
      </c>
      <c r="M57" s="15" t="s">
        <v>12</v>
      </c>
      <c r="N57" s="16"/>
      <c r="O57" s="9"/>
      <c r="P57" s="33"/>
      <c r="Q57" s="34">
        <v>20000</v>
      </c>
      <c r="R57" s="41" t="s">
        <v>18</v>
      </c>
      <c r="S57" s="9"/>
      <c r="T57" s="9"/>
      <c r="U57" s="9"/>
      <c r="V57" s="9"/>
    </row>
    <row r="58" spans="1:22" ht="15" customHeight="1" thickBot="1" x14ac:dyDescent="0.2">
      <c r="A58" s="9"/>
      <c r="B58" s="9"/>
      <c r="C58" s="9"/>
      <c r="D58" s="9"/>
      <c r="E58" s="46"/>
      <c r="F58" s="47"/>
      <c r="G58" s="47"/>
      <c r="H58" s="47"/>
      <c r="I58" s="47"/>
      <c r="J58" s="48"/>
      <c r="K58" s="19"/>
      <c r="L58" s="21"/>
      <c r="M58" s="19"/>
      <c r="N58" s="20"/>
      <c r="O58" s="9"/>
      <c r="P58" s="36"/>
      <c r="Q58" s="39"/>
      <c r="R58" s="40"/>
      <c r="S58" s="9"/>
      <c r="T58" s="9"/>
      <c r="U58" s="9"/>
      <c r="V58" s="9"/>
    </row>
    <row r="59" spans="1:22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10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5" customHeight="1" x14ac:dyDescent="0.15">
      <c r="A60" s="9"/>
      <c r="B60" s="9"/>
      <c r="C60" s="9"/>
      <c r="D60" s="9" t="s">
        <v>6</v>
      </c>
      <c r="E60" s="9" t="s">
        <v>25</v>
      </c>
      <c r="F60" s="9"/>
      <c r="G60" s="9"/>
      <c r="H60" s="9"/>
      <c r="I60" s="9"/>
      <c r="J60" s="9" t="s">
        <v>5</v>
      </c>
      <c r="K60" s="9"/>
      <c r="L60" s="10"/>
      <c r="M60" s="9"/>
      <c r="N60" s="9"/>
      <c r="O60" s="9"/>
      <c r="P60" s="9"/>
      <c r="Q60" s="10" t="s">
        <v>16</v>
      </c>
      <c r="R60" s="9" t="s">
        <v>38</v>
      </c>
      <c r="S60" s="9"/>
      <c r="T60" s="9"/>
      <c r="U60" s="9"/>
      <c r="V60" s="9"/>
    </row>
    <row r="61" spans="1:22" ht="15" customHeight="1" thickBo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10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5" customHeight="1" x14ac:dyDescent="0.15">
      <c r="A62" s="9"/>
      <c r="B62" s="9"/>
      <c r="C62" s="9"/>
      <c r="D62" s="9"/>
      <c r="E62" s="60" t="s">
        <v>8</v>
      </c>
      <c r="F62" s="61"/>
      <c r="G62" s="49"/>
      <c r="H62" s="49"/>
      <c r="I62" s="49"/>
      <c r="J62" s="50"/>
      <c r="K62" s="11"/>
      <c r="L62" s="14"/>
      <c r="M62" s="11"/>
      <c r="N62" s="12"/>
      <c r="O62" s="9"/>
      <c r="P62" s="24" t="s">
        <v>8</v>
      </c>
      <c r="Q62" s="2"/>
      <c r="R62" s="3"/>
      <c r="S62" s="9"/>
      <c r="T62" s="9"/>
      <c r="U62" s="9"/>
      <c r="V62" s="9"/>
    </row>
    <row r="63" spans="1:22" ht="15" customHeight="1" x14ac:dyDescent="0.15">
      <c r="A63" s="9"/>
      <c r="B63" s="9"/>
      <c r="C63" s="9"/>
      <c r="D63" s="9"/>
      <c r="E63" s="51" t="s">
        <v>0</v>
      </c>
      <c r="F63" s="4"/>
      <c r="G63" s="68">
        <f>ROUNDDOWN(MAX(0,MIN((G51/2-G57),20000)),-2)</f>
        <v>0</v>
      </c>
      <c r="H63" s="68"/>
      <c r="I63" s="68"/>
      <c r="J63" s="52" t="s">
        <v>2</v>
      </c>
      <c r="K63" s="15" t="s">
        <v>26</v>
      </c>
      <c r="L63" s="17">
        <f>C46</f>
        <v>6</v>
      </c>
      <c r="M63" s="15" t="s">
        <v>13</v>
      </c>
      <c r="N63" s="16"/>
      <c r="O63" s="9"/>
      <c r="P63" s="5" t="s">
        <v>0</v>
      </c>
      <c r="Q63" s="27">
        <f>ROUNDDOWN(MAX(0,MIN((Q51/2-Q57),20000)),-2)</f>
        <v>20000</v>
      </c>
      <c r="R63" s="28" t="s">
        <v>18</v>
      </c>
      <c r="S63" s="9"/>
      <c r="T63" s="9"/>
      <c r="U63" s="9"/>
      <c r="V63" s="9"/>
    </row>
    <row r="64" spans="1:22" ht="15" customHeight="1" thickBot="1" x14ac:dyDescent="0.2">
      <c r="A64" s="9"/>
      <c r="B64" s="9"/>
      <c r="C64" s="9"/>
      <c r="D64" s="9"/>
      <c r="E64" s="53"/>
      <c r="F64" s="54"/>
      <c r="G64" s="54"/>
      <c r="H64" s="54"/>
      <c r="I64" s="54"/>
      <c r="J64" s="55"/>
      <c r="K64" s="19"/>
      <c r="L64" s="21"/>
      <c r="M64" s="19"/>
      <c r="N64" s="20"/>
      <c r="O64" s="9"/>
      <c r="P64" s="6"/>
      <c r="Q64" s="7"/>
      <c r="R64" s="8"/>
      <c r="S64" s="9"/>
      <c r="T64" s="9"/>
      <c r="U64" s="9"/>
      <c r="V64" s="9"/>
    </row>
    <row r="65" spans="1:22" ht="1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10"/>
      <c r="M65" s="9"/>
      <c r="N65" s="9"/>
      <c r="O65" s="9"/>
      <c r="P65" s="9"/>
      <c r="Q65" s="9" t="s">
        <v>21</v>
      </c>
      <c r="R65" s="9"/>
      <c r="S65" s="9"/>
      <c r="T65" s="9"/>
      <c r="U65" s="9"/>
      <c r="V65" s="9"/>
    </row>
    <row r="66" spans="1:22" ht="1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10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10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5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10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5" customHeight="1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10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5" customHeight="1" x14ac:dyDescent="0.15">
      <c r="A70" s="29">
        <v>4</v>
      </c>
      <c r="B70" s="29"/>
      <c r="C70" s="29" t="s">
        <v>28</v>
      </c>
      <c r="D70" s="29"/>
      <c r="E70" s="29"/>
      <c r="F70" s="29"/>
      <c r="G70" s="23"/>
      <c r="H70" s="9"/>
      <c r="I70" s="9"/>
      <c r="J70" s="9"/>
      <c r="K70" s="9"/>
      <c r="L70" s="10"/>
      <c r="M70" s="9"/>
      <c r="N70" s="9"/>
      <c r="O70" s="10" t="s">
        <v>19</v>
      </c>
      <c r="P70" s="9"/>
      <c r="Q70" s="9"/>
      <c r="R70" s="9"/>
      <c r="S70" s="9"/>
      <c r="T70" s="9"/>
      <c r="U70" s="9"/>
      <c r="V70" s="9"/>
    </row>
    <row r="71" spans="1:22" ht="15" customHeight="1" thickBo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0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5" customHeight="1" x14ac:dyDescent="0.15">
      <c r="A72" s="9"/>
      <c r="B72" s="9"/>
      <c r="C72" s="9"/>
      <c r="D72" s="9"/>
      <c r="E72" s="60" t="s">
        <v>8</v>
      </c>
      <c r="F72" s="61"/>
      <c r="G72" s="49"/>
      <c r="H72" s="49"/>
      <c r="I72" s="49"/>
      <c r="J72" s="50"/>
      <c r="K72" s="62" t="s">
        <v>29</v>
      </c>
      <c r="L72" s="62"/>
      <c r="M72" s="62"/>
      <c r="N72" s="63"/>
      <c r="O72" s="9"/>
      <c r="P72" s="24" t="s">
        <v>8</v>
      </c>
      <c r="Q72" s="2"/>
      <c r="R72" s="3"/>
      <c r="S72" s="9" t="s">
        <v>35</v>
      </c>
      <c r="T72" s="9"/>
      <c r="U72" s="9"/>
      <c r="V72" s="9"/>
    </row>
    <row r="73" spans="1:22" ht="15" customHeight="1" x14ac:dyDescent="0.15">
      <c r="A73" s="9"/>
      <c r="B73" s="9"/>
      <c r="C73" s="9"/>
      <c r="D73" s="9"/>
      <c r="E73" s="51" t="s">
        <v>0</v>
      </c>
      <c r="F73" s="4"/>
      <c r="G73" s="68">
        <f>G11+G31+G51</f>
        <v>0</v>
      </c>
      <c r="H73" s="68"/>
      <c r="I73" s="68"/>
      <c r="J73" s="52" t="s">
        <v>2</v>
      </c>
      <c r="K73" s="64"/>
      <c r="L73" s="64"/>
      <c r="M73" s="64"/>
      <c r="N73" s="65"/>
      <c r="O73" s="9"/>
      <c r="P73" s="5" t="s">
        <v>0</v>
      </c>
      <c r="Q73" s="27">
        <f>Q11+Q31+Q51</f>
        <v>208500</v>
      </c>
      <c r="R73" s="28" t="s">
        <v>2</v>
      </c>
      <c r="S73" s="9" t="s">
        <v>24</v>
      </c>
      <c r="T73" s="9"/>
      <c r="U73" s="9"/>
      <c r="V73" s="9"/>
    </row>
    <row r="74" spans="1:22" ht="15" customHeight="1" thickBot="1" x14ac:dyDescent="0.2">
      <c r="A74" s="9"/>
      <c r="B74" s="9"/>
      <c r="C74" s="9"/>
      <c r="D74" s="9"/>
      <c r="E74" s="53"/>
      <c r="F74" s="54"/>
      <c r="G74" s="54"/>
      <c r="H74" s="54"/>
      <c r="I74" s="54"/>
      <c r="J74" s="55"/>
      <c r="K74" s="66"/>
      <c r="L74" s="66"/>
      <c r="M74" s="66"/>
      <c r="N74" s="67"/>
      <c r="O74" s="9"/>
      <c r="P74" s="6"/>
      <c r="Q74" s="7"/>
      <c r="R74" s="8"/>
      <c r="S74" s="9"/>
      <c r="T74" s="9"/>
      <c r="U74" s="9"/>
      <c r="V74" s="9"/>
    </row>
    <row r="75" spans="1:22" ht="15" customHeight="1" x14ac:dyDescent="0.15">
      <c r="A75" s="9"/>
      <c r="B75" s="9"/>
      <c r="C75" s="9"/>
      <c r="D75" s="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9"/>
      <c r="P75" s="9"/>
      <c r="Q75" s="9"/>
      <c r="R75" s="9"/>
      <c r="S75" s="9"/>
      <c r="T75" s="9"/>
      <c r="U75" s="9"/>
      <c r="V75" s="9"/>
    </row>
    <row r="76" spans="1:22" ht="15" customHeight="1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10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5" customHeight="1" x14ac:dyDescent="0.15">
      <c r="A77" s="29">
        <v>5</v>
      </c>
      <c r="B77" s="29"/>
      <c r="C77" s="29" t="s">
        <v>27</v>
      </c>
      <c r="D77" s="29"/>
      <c r="E77" s="29"/>
      <c r="F77" s="29"/>
      <c r="G77" s="23"/>
      <c r="H77" s="9"/>
      <c r="I77" s="9"/>
      <c r="J77" s="9"/>
      <c r="K77" s="9"/>
      <c r="L77" s="10"/>
      <c r="M77" s="9"/>
      <c r="N77" s="9"/>
      <c r="O77" s="10" t="s">
        <v>19</v>
      </c>
      <c r="P77" s="9"/>
      <c r="Q77" s="9"/>
      <c r="R77" s="9"/>
      <c r="S77" s="9"/>
      <c r="T77" s="9"/>
      <c r="U77" s="9"/>
      <c r="V77" s="9"/>
    </row>
    <row r="78" spans="1:22" ht="15" customHeight="1" thickBo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0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5" customHeight="1" x14ac:dyDescent="0.15">
      <c r="A79" s="9"/>
      <c r="B79" s="9"/>
      <c r="C79" s="9"/>
      <c r="D79" s="9"/>
      <c r="E79" s="60" t="s">
        <v>8</v>
      </c>
      <c r="F79" s="61"/>
      <c r="G79" s="49"/>
      <c r="H79" s="49"/>
      <c r="I79" s="49"/>
      <c r="J79" s="50"/>
      <c r="K79" s="62" t="s">
        <v>34</v>
      </c>
      <c r="L79" s="62"/>
      <c r="M79" s="62"/>
      <c r="N79" s="63"/>
      <c r="O79" s="9"/>
      <c r="P79" s="24" t="s">
        <v>8</v>
      </c>
      <c r="Q79" s="2"/>
      <c r="R79" s="3"/>
      <c r="S79" s="9" t="s">
        <v>40</v>
      </c>
      <c r="T79" s="9"/>
      <c r="U79" s="9"/>
      <c r="V79" s="9"/>
    </row>
    <row r="80" spans="1:22" ht="15" customHeight="1" x14ac:dyDescent="0.15">
      <c r="A80" s="9"/>
      <c r="B80" s="9"/>
      <c r="C80" s="9"/>
      <c r="D80" s="9"/>
      <c r="E80" s="51" t="s">
        <v>0</v>
      </c>
      <c r="F80" s="4"/>
      <c r="G80" s="68">
        <f>G23+G43+G63</f>
        <v>0</v>
      </c>
      <c r="H80" s="68"/>
      <c r="I80" s="68"/>
      <c r="J80" s="52" t="s">
        <v>2</v>
      </c>
      <c r="K80" s="64"/>
      <c r="L80" s="64"/>
      <c r="M80" s="64"/>
      <c r="N80" s="65"/>
      <c r="O80" s="9"/>
      <c r="P80" s="5" t="s">
        <v>0</v>
      </c>
      <c r="Q80" s="27">
        <f>Q23+Q43+Q63</f>
        <v>39200</v>
      </c>
      <c r="R80" s="28" t="s">
        <v>18</v>
      </c>
      <c r="S80" s="9" t="s">
        <v>22</v>
      </c>
      <c r="T80" s="9"/>
      <c r="U80" s="9"/>
      <c r="V80" s="9"/>
    </row>
    <row r="81" spans="1:22" ht="15" customHeight="1" thickBot="1" x14ac:dyDescent="0.2">
      <c r="A81" s="9"/>
      <c r="B81" s="9"/>
      <c r="C81" s="9"/>
      <c r="D81" s="9"/>
      <c r="E81" s="53"/>
      <c r="F81" s="54"/>
      <c r="G81" s="54"/>
      <c r="H81" s="54"/>
      <c r="I81" s="54"/>
      <c r="J81" s="55"/>
      <c r="K81" s="66"/>
      <c r="L81" s="66"/>
      <c r="M81" s="66"/>
      <c r="N81" s="67"/>
      <c r="O81" s="9"/>
      <c r="P81" s="6"/>
      <c r="Q81" s="7"/>
      <c r="R81" s="8"/>
      <c r="S81" s="9"/>
      <c r="T81" s="9"/>
      <c r="U81" s="9"/>
      <c r="V81" s="9"/>
    </row>
    <row r="82" spans="1:22" ht="15" customHeight="1" x14ac:dyDescent="0.15">
      <c r="A82" s="9"/>
      <c r="B82" s="9"/>
      <c r="C82" s="9"/>
      <c r="D82" s="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9"/>
      <c r="P82" s="9"/>
      <c r="Q82" s="9"/>
      <c r="R82" s="9"/>
      <c r="S82" s="9"/>
      <c r="T82" s="9"/>
      <c r="U82" s="9"/>
      <c r="V82" s="9"/>
    </row>
    <row r="83" spans="1:22" ht="15" customHeight="1" x14ac:dyDescent="0.15">
      <c r="A83" s="9"/>
      <c r="B83" s="9"/>
      <c r="C83" s="9"/>
      <c r="D83" s="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9"/>
      <c r="P83" s="9"/>
      <c r="Q83" s="9"/>
      <c r="R83" s="9"/>
      <c r="S83" s="9"/>
      <c r="T83" s="9"/>
      <c r="U83" s="9"/>
      <c r="V83" s="9"/>
    </row>
    <row r="84" spans="1:22" ht="15" customHeight="1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10"/>
      <c r="M84" s="9"/>
      <c r="N84" s="9"/>
      <c r="O84" s="9"/>
      <c r="P84" s="9"/>
      <c r="Q84" s="9"/>
      <c r="R84" s="9"/>
      <c r="S84" s="9"/>
      <c r="T84" s="9"/>
      <c r="U84" s="9"/>
      <c r="V84" s="9"/>
    </row>
  </sheetData>
  <sheetProtection password="CC61" sheet="1" objects="1" scenarios="1"/>
  <mergeCells count="34">
    <mergeCell ref="A1:V1"/>
    <mergeCell ref="E82:N83"/>
    <mergeCell ref="E79:F79"/>
    <mergeCell ref="G80:I80"/>
    <mergeCell ref="K79:N81"/>
    <mergeCell ref="G3:K3"/>
    <mergeCell ref="E50:F50"/>
    <mergeCell ref="G51:I51"/>
    <mergeCell ref="E56:F56"/>
    <mergeCell ref="G57:I57"/>
    <mergeCell ref="E62:F62"/>
    <mergeCell ref="G63:I63"/>
    <mergeCell ref="E36:F36"/>
    <mergeCell ref="G37:I37"/>
    <mergeCell ref="E42:F42"/>
    <mergeCell ref="G43:I43"/>
    <mergeCell ref="G23:I23"/>
    <mergeCell ref="C46:D46"/>
    <mergeCell ref="E46:F46"/>
    <mergeCell ref="C6:D6"/>
    <mergeCell ref="E6:F6"/>
    <mergeCell ref="C26:D26"/>
    <mergeCell ref="E26:F26"/>
    <mergeCell ref="E30:F30"/>
    <mergeCell ref="E10:F10"/>
    <mergeCell ref="E16:F16"/>
    <mergeCell ref="E22:F22"/>
    <mergeCell ref="G11:I11"/>
    <mergeCell ref="G17:I17"/>
    <mergeCell ref="E72:F72"/>
    <mergeCell ref="K72:N74"/>
    <mergeCell ref="G73:I73"/>
    <mergeCell ref="E75:N75"/>
    <mergeCell ref="G31:I31"/>
  </mergeCells>
  <phoneticPr fontId="1"/>
  <pageMargins left="0.7" right="0.7" top="0.75" bottom="0.75" header="0.3" footer="0.3"/>
  <pageSetup paperSize="9" scale="4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FA3F26-6CF3-4048-9D25-B9A9E71DB0D2}">
          <x14:formula1>
            <xm:f>選択!$C$3:$C$6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52D-290B-4B2D-94E7-285591E50B7D}">
  <dimension ref="C3:C6"/>
  <sheetViews>
    <sheetView workbookViewId="0">
      <selection activeCell="J14" sqref="J14"/>
    </sheetView>
  </sheetViews>
  <sheetFormatPr defaultRowHeight="13.8" x14ac:dyDescent="0.15"/>
  <sheetData>
    <row r="3" spans="3:3" x14ac:dyDescent="0.15">
      <c r="C3">
        <v>1</v>
      </c>
    </row>
    <row r="4" spans="3:3" x14ac:dyDescent="0.15">
      <c r="C4">
        <v>2</v>
      </c>
    </row>
    <row r="5" spans="3:3" x14ac:dyDescent="0.15">
      <c r="C5">
        <v>3</v>
      </c>
    </row>
    <row r="6" spans="3:3" x14ac:dyDescent="0.15">
      <c r="C6">
        <v>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計算表</vt:lpstr>
      <vt:lpstr>選択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a0003913</dc:creator>
  <cp:lastModifiedBy>a0003913</cp:lastModifiedBy>
  <cp:lastPrinted>2025-03-26T09:54:06Z</cp:lastPrinted>
  <dcterms:created xsi:type="dcterms:W3CDTF">2024-10-28T01:11:45Z</dcterms:created>
  <dcterms:modified xsi:type="dcterms:W3CDTF">2025-03-28T08:09:39Z</dcterms:modified>
</cp:coreProperties>
</file>