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88" i="11"/>
  <c r="AP88" i="11"/>
  <c r="AF88" i="11"/>
  <c r="AU63" i="11"/>
  <c r="AP63" i="11"/>
  <c r="AP23" i="11"/>
  <c r="AA23" i="11"/>
  <c r="V23" i="11"/>
  <c r="Q23" i="11"/>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O34" i="9"/>
  <c r="CO35" i="9" s="1"/>
  <c r="BW34" i="9"/>
  <c r="BW35" i="9" s="1"/>
  <c r="BW36" i="9" s="1"/>
  <c r="BW37" i="9" s="1"/>
  <c r="BW38" i="9" s="1"/>
  <c r="BW39" i="9" s="1"/>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<sst xmlns="http://schemas.openxmlformats.org/spreadsheetml/2006/main" count="1036" uniqueCount="533">
  <si>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</si>
  <si>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</si>
  <si>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</si>
  <si>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</si>
  <si>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</si>
  <si>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</si>
  <si>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</si>
  <si>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</si>
  <si>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</si>
  <si>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</si>
  <si>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</si>
  <si>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</si>
  <si>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</si>
  <si>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</si>
  <si>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</si>
  <si>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</si>
  <si>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</si>
  <si>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</si>
  <si>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</si>
  <si>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</si>
  <si>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</si>
  <si>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</si>
  <si>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</si>
  <si>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</si>
  <si>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</si>
  <si>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</si>
  <si>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</si>
  <si>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</si>
  <si>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</si>
  <si>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</si>
  <si>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</si>
  <si>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</si>
  <si>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</si>
  <si>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</si>
  <si>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</si>
  <si>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</si>
  <si>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</si>
  <si>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</si>
  <si>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</si>
  <si>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</si>
  <si>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</si>
  <si>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</si>
  <si>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</si>
  <si>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</si>
  <si>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</si>
  <si>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</si>
  <si>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</si>
  <si>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</si>
  <si>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</si>
  <si>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</si>
  <si>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</si>
  <si>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</si>
  <si>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</si>
  <si>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</si>
  <si>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</si>
  <si>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</si>
  <si>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</si>
  <si>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</si>
  <si>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</si>
  <si>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</si>
  <si>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</si>
  <si>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</si>
  <si>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</si>
  <si>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</si>
  <si>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</si>
  <si>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</si>
  <si>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</si>
  <si>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</si>
  <si>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</si>
  <si>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</si>
  <si>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</si>
  <si>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</si>
  <si>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</si>
  <si>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</si>
  <si>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</si>
  <si>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</si>
  <si>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</si>
  <si>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</si>
  <si>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</si>
  <si>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</si>
  <si>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</si>
  <si>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港区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</si>
  <si>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</si>
  <si>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</si>
  <si>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</si>
  <si>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</si>
  <si>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</si>
  <si>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</si>
  <si>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</si>
  <si>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</si>
  <si>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</si>
  <si>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</si>
  <si>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</si>
  <si>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</si>
  <si>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</si>
  <si>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</si>
  <si>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</si>
  <si>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</si>
  <si>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</si>
  <si>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</si>
  <si>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</si>
  <si>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</si>
  <si>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</si>
  <si>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</si>
  <si>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</si>
  <si>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</si>
  <si>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</si>
  <si>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</si>
  <si>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</si>
  <si>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</si>
  <si>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</si>
  <si>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</si>
  <si>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</si>
  <si>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</si>
  <si>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</si>
  <si>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</si>
  <si>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</si>
  <si>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</si>
  <si>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</si>
  <si>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</si>
  <si>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</si>
  <si>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</si>
  <si>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</si>
  <si>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</si>
  <si>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</si>
  <si>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</si>
  <si>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</si>
  <si>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</si>
  <si>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</si>
  <si>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</si>
  <si>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</si>
  <si>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</si>
  <si>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</si>
  <si>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</si>
  <si>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</si>
  <si>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</si>
  <si>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</si>
  <si>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</si>
  <si>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</si>
  <si>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</si>
  <si>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</si>
  <si>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</si>
  <si>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</si>
  <si>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</si>
  <si>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</si>
  <si>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</si>
  <si>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</si>
  <si>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</si>
  <si>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</si>
  <si>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</si>
  <si>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</si>
  <si>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</si>
  <si>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</si>
  <si>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</si>
  <si>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</si>
  <si>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</si>
  <si>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</si>
  <si>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</si>
  <si>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</si>
  <si>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</si>
  <si>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</si>
  <si>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</si>
  <si>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</si>
  <si>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</si>
  <si>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</si>
  <si>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</si>
  <si>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</si>
  <si>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</si>
  <si>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</si>
  <si>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</si>
  <si>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</si>
  <si>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</si>
  <si>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</si>
  <si>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</si>
  <si>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</si>
  <si>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</si>
  <si>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</si>
  <si>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</si>
  <si>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</si>
  <si>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</si>
  <si>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</si>
  <si>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</si>
  <si>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</si>
  <si>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</si>
  <si>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</si>
  <si>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</si>
  <si>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</si>
  <si>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</si>
  <si>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</si>
  <si>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</si>
  <si>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</si>
  <si>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</si>
  <si>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</si>
  <si>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</si>
  <si>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</si>
  <si>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東京都港区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</si>
  <si>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</si>
  <si>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</si>
  <si>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</si>
  <si>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</si>
  <si>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</si>
  <si>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</si>
  <si>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</si>
  <si>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</si>
  <si>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</si>
  <si>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</si>
  <si>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</si>
  <si>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</si>
  <si>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</si>
  <si>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</si>
  <si>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</si>
  <si>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</si>
  <si>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</si>
  <si>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</si>
  <si>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</si>
  <si>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</si>
  <si>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</si>
  <si>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</si>
  <si>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</si>
  <si>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</si>
  <si>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</si>
  <si>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</si>
  <si>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</si>
  <si>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</si>
  <si>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</si>
  <si>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</si>
  <si>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</si>
  <si>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</si>
  <si>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</si>
  <si>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</si>
  <si>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</si>
  <si>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</si>
  <si>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</si>
  <si>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</si>
  <si>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</si>
  <si>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</si>
  <si>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</si>
  <si>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</si>
  <si>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</si>
  <si>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</si>
  <si>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</si>
  <si>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</si>
  <si>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</si>
  <si>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</si>
  <si>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</si>
  <si>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</si>
  <si>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</si>
  <si>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</si>
  <si>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</si>
  <si>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</si>
  <si>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</si>
  <si>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</si>
  <si>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</si>
  <si>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</si>
  <si>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</si>
  <si>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</si>
  <si>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</si>
  <si>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</si>
  <si>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</si>
  <si>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</si>
  <si>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</si>
  <si>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</si>
  <si>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</si>
  <si>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</si>
  <si>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</si>
  <si>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</si>
  <si>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</si>
  <si>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</si>
  <si>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</si>
  <si>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</si>
  <si>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</si>
  <si>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</si>
  <si>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</si>
  <si>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</si>
  <si>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</si>
  <si>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</si>
  <si>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</si>
  <si>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</si>
  <si>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</si>
  <si>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</si>
  <si>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</si>
  <si>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</si>
  <si>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</si>
  <si>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</si>
  <si>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</si>
  <si>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</si>
  <si>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</si>
  <si>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</si>
  <si>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</si>
  <si>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</si>
  <si>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</si>
  <si>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</si>
  <si>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</si>
  <si>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</si>
  <si>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</si>
  <si>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</si>
  <si>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</si>
  <si>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</si>
  <si>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</si>
  <si>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</si>
  <si>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</si>
  <si>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</si>
  <si>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</si>
  <si>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</si>
  <si>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</si>
  <si>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</si>
  <si>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</si>
  <si>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</si>
  <si>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</si>
  <si>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</si>
  <si>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</si>
  <si>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</si>
  <si>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</si>
  <si>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</si>
  <si>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</si>
  <si>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</si>
  <si>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</si>
  <si>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</si>
  <si>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</si>
  <si>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</si>
  <si>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</si>
  <si>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</si>
  <si>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</si>
  <si>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</si>
  <si>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</si>
  <si>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</si>
  <si>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</si>
  <si>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</si>
  <si>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</si>
  <si>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</si>
  <si>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</si>
  <si>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</si>
  <si>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</si>
  <si>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</si>
  <si>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</si>
  <si>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</si>
  <si>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</si>
  <si>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</si>
  <si>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</si>
  <si>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</si>
  <si>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</si>
  <si>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</si>
  <si>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</si>
  <si>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</si>
  <si>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東京都港区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</si>
  <si>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</si>
  <si>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</si>
  <si>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</si>
  <si>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</si>
  <si>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</si>
  <si>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</si>
  <si>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</si>
  <si>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</si>
  <si>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</si>
  <si>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</si>
  <si>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</si>
  <si>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</si>
  <si>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</si>
  <si>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</si>
  <si>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</si>
  <si>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</si>
  <si>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</si>
  <si>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</si>
  <si>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</si>
  <si>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</si>
  <si>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</si>
  <si>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</si>
  <si>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</si>
  <si>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</si>
  <si>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</si>
  <si>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</si>
  <si>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</si>
  <si>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</si>
  <si>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</si>
  <si>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</si>
  <si>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</si>
  <si>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</si>
  <si>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</si>
  <si>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</si>
  <si>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</si>
  <si>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</si>
  <si>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</si>
  <si>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</si>
  <si>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</si>
  <si>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</si>
  <si>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</si>
  <si>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</si>
  <si>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</si>
  <si>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</si>
  <si>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</si>
  <si>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</si>
  <si>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</si>
  <si>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</si>
  <si>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</si>
  <si>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</si>
  <si>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</si>
  <si>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</si>
  <si>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</si>
  <si>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</si>
  <si>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</si>
  <si>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</si>
  <si>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</si>
  <si>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</si>
  <si>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</si>
  <si>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</si>
  <si>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</si>
  <si>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</si>
  <si>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</si>
  <si>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</si>
  <si>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</si>
  <si>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</si>
  <si>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</si>
  <si>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</si>
  <si>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</si>
  <si>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</si>
  <si>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</si>
  <si>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</si>
  <si>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</si>
  <si>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</si>
  <si>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</si>
  <si>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</si>
  <si>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</si>
  <si>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</si>
  <si>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</si>
  <si>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</si>
  <si>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</si>
  <si>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</si>
  <si>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</si>
  <si>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</si>
  <si>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</si>
  <si>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</si>
  <si>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</si>
  <si>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</si>
  <si>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</si>
  <si>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</si>
  <si>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</si>
  <si>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</si>
  <si>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</si>
  <si>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</si>
  <si>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</si>
  <si>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</si>
  <si>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</si>
  <si>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</si>
  <si>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</si>
  <si>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</si>
  <si>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</si>
  <si>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</si>
  <si>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</si>
  <si>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</si>
  <si>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</si>
  <si>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</si>
  <si>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</si>
  <si>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</si>
  <si>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</si>
  <si>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</si>
  <si>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</si>
  <si>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</si>
  <si>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</si>
  <si>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</si>
  <si>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</si>
  <si>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</si>
  <si>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</si>
  <si>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</si>
  <si>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</si>
  <si>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</si>
  <si>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</si>
  <si>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</si>
  <si>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</si>
  <si>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</si>
  <si>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</si>
  <si>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</si>
  <si>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</si>
  <si>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</si>
  <si>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</si>
  <si>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</si>
  <si>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</si>
  <si>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</si>
  <si>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</si>
  <si>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</si>
  <si>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</si>
  <si>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</si>
  <si>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</si>
  <si>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</si>
  <si>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</si>
  <si>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</si>
  <si>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</si>
  <si>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</si>
  <si>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</si>
  <si>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</si>
  <si>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</si>
  <si>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</si>
  <si>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</si>
  <si>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</si>
  <si>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</si>
  <si>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</si>
  <si>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</si>
  <si>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</si>
  <si>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</si>
  <si>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</si>
  <si>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</si>
  <si>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</si>
  <si>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</si>
  <si>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</si>
  <si>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</si>
  <si>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</si>
  <si>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</si>
  <si>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</si>
  <si>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</si>
  <si>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</si>
  <si>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</si>
  <si>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</si>
  <si>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</si>
  <si>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4.94</t>
  </si>
  <si>
    <t>▲ 0.76</t>
  </si>
  <si>
    <t>▲ 1.00</t>
  </si>
  <si>
    <t>一般会計</t>
  </si>
  <si>
    <t>国民健康保険事業会計</t>
  </si>
  <si>
    <t>後期高齢者医療会計</t>
  </si>
  <si>
    <t>介護保険会計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</si>
  <si>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</si>
  <si>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</si>
  <si>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</si>
  <si>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</si>
  <si>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</si>
  <si>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</si>
  <si>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</si>
  <si>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</si>
  <si>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</si>
  <si>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港区土地開発公社</t>
    <rPh sb="0" eb="2">
      <t>ミナトク</t>
    </rPh>
    <rPh sb="2" eb="4">
      <t>トチ</t>
    </rPh>
    <rPh sb="4" eb="6">
      <t>カイハツ</t>
    </rPh>
    <rPh sb="6" eb="8">
      <t>コウシャ</t>
    </rPh>
    <phoneticPr fontId="2"/>
  </si>
  <si>
    <t>公益財団法人港区スポーツふれあい文化健康財団</t>
    <rPh sb="0" eb="2">
      <t>コウエキ</t>
    </rPh>
    <rPh sb="2" eb="4">
      <t>ザイダン</t>
    </rPh>
    <rPh sb="4" eb="6">
      <t>ホウジン</t>
    </rPh>
    <rPh sb="6" eb="8">
      <t>ミナトク</t>
    </rPh>
    <rPh sb="16" eb="18">
      <t>ブンカ</t>
    </rPh>
    <rPh sb="18" eb="20">
      <t>ケンコウ</t>
    </rPh>
    <rPh sb="20" eb="22">
      <t>ザイダン</t>
    </rPh>
    <phoneticPr fontId="2"/>
  </si>
  <si>
    <t>〇</t>
    <phoneticPr fontId="2"/>
  </si>
  <si>
    <t>〇</t>
    <phoneticPr fontId="2"/>
  </si>
  <si>
    <t>平成27年度解散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</si>
</sst>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89424</c:v>
                </c:pt>
                <c:pt idx="1">
                  <c:v>85040</c:v>
                </c:pt>
                <c:pt idx="2">
                  <c:v>66755</c:v>
                </c:pt>
                <c:pt idx="3">
                  <c:v>88852</c:v>
                </c:pt>
                <c:pt idx="4">
                  <c:v>188557</c:v>
                </c:pt>
              </c:numCache>
            </c:numRef>
          </c:val>
          <c:smooth val="0"/>
        </c:ser>
        <c:dLbls>
          <c:showLegendKey val="0"/>
          <c:showVal val="0"/>
          <c:showCatName val="0"/>
          <c:showSerName val="0"/>
          <c:showPercent val="0"/>
          <c:showBubbleSize val="0"/>
        </c:dLbls>
        <c:marker val="1"/>
        <c:smooth val="0"/>
        <c:axId val="84260352"/>
        <c:axId val="84262272"/>
      </c:lineChart>
      <c:catAx>
        <c:axId val="84260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62272"/>
        <c:crosses val="autoZero"/>
        <c:auto val="1"/>
        <c:lblAlgn val="ctr"/>
        <c:lblOffset val="100"/>
        <c:tickLblSkip val="1"/>
        <c:tickMarkSkip val="1"/>
        <c:noMultiLvlLbl val="0"/>
      </c:catAx>
      <c:valAx>
        <c:axId val="842622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6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6.96</c:v>
                </c:pt>
                <c:pt idx="1">
                  <c:v>9.98</c:v>
                </c:pt>
                <c:pt idx="2">
                  <c:v>9.33</c:v>
                </c:pt>
                <c:pt idx="3">
                  <c:v>10.47</c:v>
                </c:pt>
                <c:pt idx="4">
                  <c:v>14.76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68.709999999999994</c:v>
                </c:pt>
                <c:pt idx="1">
                  <c:v>71.94</c:v>
                </c:pt>
                <c:pt idx="2">
                  <c:v>80.069999999999993</c:v>
                </c:pt>
                <c:pt idx="3">
                  <c:v>86.55</c:v>
                </c:pt>
                <c:pt idx="4">
                  <c:v>82.52</c:v>
                </c:pt>
              </c:numCache>
            </c:numRef>
          </c:val>
        </c:ser>
        <c:dLbls>
          <c:showLegendKey val="0"/>
          <c:showVal val="0"/>
          <c:showCatName val="0"/>
          <c:showSerName val="0"/>
          <c:showPercent val="0"/>
          <c:showBubbleSize val="0"/>
        </c:dLbls>
        <c:gapWidth val="250"/>
        <c:overlap val="100"/>
        <c:axId val="88786816"/>
        <c:axId val="88793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-4.9400000000000004</c:v>
                </c:pt>
                <c:pt idx="1">
                  <c:v>0.62</c:v>
                </c:pt>
                <c:pt idx="2">
                  <c:v>-0.76</c:v>
                </c:pt>
                <c:pt idx="3">
                  <c:v>1.17</c:v>
                </c:pt>
                <c:pt idx="4">
                  <c:v>-1</c:v>
                </c:pt>
              </c:numCache>
            </c:numRef>
          </c:val>
          <c:smooth val="0"/>
        </c:ser>
        <c:dLbls>
          <c:showLegendKey val="0"/>
          <c:showVal val="0"/>
          <c:showCatName val="0"/>
          <c:showSerName val="0"/>
          <c:showPercent val="0"/>
          <c:showBubbleSize val="0"/>
        </c:dLbls>
        <c:marker val="1"/>
        <c:smooth val="0"/>
        <c:axId val="88786816"/>
        <c:axId val="88793088"/>
      </c:lineChart>
      <c:catAx>
        <c:axId val="887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793088"/>
        <c:crosses val="autoZero"/>
        <c:auto val="1"/>
        <c:lblAlgn val="ctr"/>
        <c:lblOffset val="100"/>
        <c:tickLblSkip val="1"/>
        <c:tickMarkSkip val="1"/>
        <c:noMultiLvlLbl val="0"/>
      </c:catAx>
      <c:valAx>
        <c:axId val="8879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0.17</c:v>
                </c:pt>
                <c:pt idx="2">
                  <c:v>#N/A</c:v>
                </c:pt>
                <c:pt idx="3">
                  <c:v>0.08</c:v>
                </c:pt>
                <c:pt idx="4">
                  <c:v>#N/A</c:v>
                </c:pt>
                <c:pt idx="5">
                  <c:v>0</c:v>
                </c:pt>
                <c:pt idx="6">
                  <c:v>#N/A</c:v>
                </c:pt>
                <c:pt idx="7">
                  <c:v>0.09</c:v>
                </c:pt>
                <c:pt idx="8">
                  <c:v>#N/A</c:v>
                </c:pt>
                <c:pt idx="9">
                  <c:v>0.12</c:v>
                </c:pt>
              </c:numCache>
            </c:numRef>
          </c:val>
        </c:ser>
        <c:ser>
          <c:idx val="7"/>
          <c:order val="7"/>
          <c:tx>
            <c:strRef>
              <c:f>データシート!$A$34</c:f>
              <c:strCache>
                <c:ptCount val="1"/>
                <c:pt idx="0">
                  <c:v>後期高齢者医療会計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0.1</c:v>
                </c:pt>
                <c:pt idx="4">
                  <c:v>#N/A</c:v>
                </c:pt>
                <c:pt idx="5">
                  <c:v>0.03</c:v>
                </c:pt>
                <c:pt idx="6">
                  <c:v>#N/A</c:v>
                </c:pt>
                <c:pt idx="7">
                  <c:v>0.18</c:v>
                </c:pt>
                <c:pt idx="8">
                  <c:v>#N/A</c:v>
                </c:pt>
                <c:pt idx="9">
                  <c:v>0.13</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0.78</c:v>
                </c:pt>
                <c:pt idx="2">
                  <c:v>#N/A</c:v>
                </c:pt>
                <c:pt idx="3">
                  <c:v>1.02</c:v>
                </c:pt>
                <c:pt idx="4">
                  <c:v>#N/A</c:v>
                </c:pt>
                <c:pt idx="5">
                  <c:v>1.24</c:v>
                </c:pt>
                <c:pt idx="6">
                  <c:v>#N/A</c:v>
                </c:pt>
                <c:pt idx="7">
                  <c:v>1.1299999999999999</c:v>
                </c:pt>
                <c:pt idx="8">
                  <c:v>#N/A</c:v>
                </c:pt>
                <c:pt idx="9">
                  <c:v>0.71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6.95</c:v>
                </c:pt>
                <c:pt idx="2">
                  <c:v>#N/A</c:v>
                </c:pt>
                <c:pt idx="3">
                  <c:v>9.9700000000000006</c:v>
                </c:pt>
                <c:pt idx="4">
                  <c:v>#N/A</c:v>
                </c:pt>
                <c:pt idx="5">
                  <c:v>9.32</c:v>
                </c:pt>
                <c:pt idx="6">
                  <c:v>#N/A</c:v>
                </c:pt>
                <c:pt idx="7">
                  <c:v>10.46</c:v>
                </c:pt>
                <c:pt idx="8">
                  <c:v>#N/A</c:v>
                </c:pt>
                <c:pt idx="9">
                  <c:v>14.69</c:v>
                </c:pt>
              </c:numCache>
            </c:numRef>
          </c:val>
        </c:ser>
        <c:dLbls>
          <c:showLegendKey val="0"/>
          <c:showVal val="0"/>
          <c:showCatName val="0"/>
          <c:showSerName val="0"/>
          <c:showPercent val="0"/>
          <c:showBubbleSize val="0"/>
        </c:dLbls>
        <c:gapWidth val="150"/>
        <c:overlap val="100"/>
        <c:axId val="88602880"/>
        <c:axId val="88875008"/>
      </c:barChart>
      <c:catAx>
        <c:axId val="8860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75008"/>
        <c:crosses val="autoZero"/>
        <c:auto val="1"/>
        <c:lblAlgn val="ctr"/>
        <c:lblOffset val="100"/>
        <c:tickLblSkip val="1"/>
        <c:tickMarkSkip val="1"/>
        <c:noMultiLvlLbl val="0"/>
      </c:catAx>
      <c:valAx>
        <c:axId val="8887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0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3485</c:v>
                </c:pt>
                <c:pt idx="5">
                  <c:v>3612</c:v>
                </c:pt>
                <c:pt idx="8">
                  <c:v>3753</c:v>
                </c:pt>
                <c:pt idx="11">
                  <c:v>3866</c:v>
                </c:pt>
                <c:pt idx="14">
                  <c:v>3966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1327</c:v>
                </c:pt>
                <c:pt idx="3">
                  <c:v>1461</c:v>
                </c:pt>
                <c:pt idx="6">
                  <c:v>1333</c:v>
                </c:pt>
                <c:pt idx="9">
                  <c:v>1133</c:v>
                </c:pt>
                <c:pt idx="12">
                  <c:v>895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411</c:v>
                </c:pt>
                <c:pt idx="3">
                  <c:v>348</c:v>
                </c:pt>
                <c:pt idx="6">
                  <c:v>328</c:v>
                </c:pt>
                <c:pt idx="9">
                  <c:v>262</c:v>
                </c:pt>
                <c:pt idx="12">
                  <c:v>218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1523</c:v>
                </c:pt>
                <c:pt idx="3">
                  <c:v>1470</c:v>
                </c:pt>
                <c:pt idx="6">
                  <c:v>1470</c:v>
                </c:pt>
                <c:pt idx="9">
                  <c:v>1470</c:v>
                </c:pt>
                <c:pt idx="12">
                  <c:v>1470</c:v>
                </c:pt>
              </c:numCache>
            </c:numRef>
          </c:val>
        </c:ser>
        <c:dLbls>
          <c:showLegendKey val="0"/>
          <c:showVal val="0"/>
          <c:showCatName val="0"/>
          <c:showSerName val="0"/>
          <c:showPercent val="0"/>
          <c:showBubbleSize val="0"/>
        </c:dLbls>
        <c:gapWidth val="100"/>
        <c:overlap val="100"/>
        <c:axId val="92369280"/>
        <c:axId val="9237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-224</c:v>
                </c:pt>
                <c:pt idx="2">
                  <c:v>#N/A</c:v>
                </c:pt>
                <c:pt idx="3">
                  <c:v>#N/A</c:v>
                </c:pt>
                <c:pt idx="4">
                  <c:v>-333</c:v>
                </c:pt>
                <c:pt idx="5">
                  <c:v>#N/A</c:v>
                </c:pt>
                <c:pt idx="6">
                  <c:v>#N/A</c:v>
                </c:pt>
                <c:pt idx="7">
                  <c:v>-622</c:v>
                </c:pt>
                <c:pt idx="8">
                  <c:v>#N/A</c:v>
                </c:pt>
                <c:pt idx="9">
                  <c:v>#N/A</c:v>
                </c:pt>
                <c:pt idx="10">
                  <c:v>-1001</c:v>
                </c:pt>
                <c:pt idx="11">
                  <c:v>#N/A</c:v>
                </c:pt>
                <c:pt idx="12">
                  <c:v>#N/A</c:v>
                </c:pt>
                <c:pt idx="13">
                  <c:v>-1383</c:v>
                </c:pt>
                <c:pt idx="14">
                  <c:v>#N/A</c:v>
                </c:pt>
              </c:numCache>
            </c:numRef>
          </c:val>
          <c:smooth val="0"/>
        </c:ser>
        <c:dLbls>
          <c:showLegendKey val="0"/>
          <c:showVal val="0"/>
          <c:showCatName val="0"/>
          <c:showSerName val="0"/>
          <c:showPercent val="0"/>
          <c:showBubbleSize val="0"/>
        </c:dLbls>
        <c:marker val="1"/>
        <c:smooth val="0"/>
        <c:axId val="92369280"/>
        <c:axId val="92371200"/>
      </c:lineChart>
      <c:catAx>
        <c:axId val="923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71200"/>
        <c:crosses val="autoZero"/>
        <c:auto val="1"/>
        <c:lblAlgn val="ctr"/>
        <c:lblOffset val="100"/>
        <c:tickLblSkip val="1"/>
        <c:tickMarkSkip val="1"/>
        <c:noMultiLvlLbl val="0"/>
      </c:catAx>
      <c:valAx>
        <c:axId val="9237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6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53463</c:v>
                </c:pt>
                <c:pt idx="5">
                  <c:v>53107</c:v>
                </c:pt>
                <c:pt idx="8">
                  <c:v>51271</c:v>
                </c:pt>
                <c:pt idx="11">
                  <c:v>47984</c:v>
                </c:pt>
                <c:pt idx="14">
                  <c:v>44985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9</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134902</c:v>
                </c:pt>
                <c:pt idx="5">
                  <c:v>130540</c:v>
                </c:pt>
                <c:pt idx="8">
                  <c:v>133505</c:v>
                </c:pt>
                <c:pt idx="11">
                  <c:v>129416</c:v>
                </c:pt>
                <c:pt idx="14">
                  <c:v>121009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18934</c:v>
                </c:pt>
                <c:pt idx="3">
                  <c:v>18178</c:v>
                </c:pt>
                <c:pt idx="6">
                  <c:v>17444</c:v>
                </c:pt>
                <c:pt idx="9">
                  <c:v>16687</c:v>
                </c:pt>
                <c:pt idx="12">
                  <c:v>15921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1784</c:v>
                </c:pt>
                <c:pt idx="3">
                  <c:v>1543</c:v>
                </c:pt>
                <c:pt idx="6">
                  <c:v>1319</c:v>
                </c:pt>
                <c:pt idx="9">
                  <c:v>1232</c:v>
                </c:pt>
                <c:pt idx="12">
                  <c:v>1137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6517</c:v>
                </c:pt>
                <c:pt idx="3">
                  <c:v>6163</c:v>
                </c:pt>
                <c:pt idx="6">
                  <c:v>6163</c:v>
                </c:pt>
                <c:pt idx="9">
                  <c:v>5703</c:v>
                </c:pt>
                <c:pt idx="12">
                  <c:v>5963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9265</c:v>
                </c:pt>
                <c:pt idx="3">
                  <c:v>8023</c:v>
                </c:pt>
                <c:pt idx="6">
                  <c:v>6740</c:v>
                </c:pt>
                <c:pt idx="9">
                  <c:v>5419</c:v>
                </c:pt>
                <c:pt idx="12">
                  <c:v>4132</c:v>
                </c:pt>
              </c:numCache>
            </c:numRef>
          </c:val>
        </c:ser>
        <c:dLbls>
          <c:showLegendKey val="0"/>
          <c:showVal val="0"/>
          <c:showCatName val="0"/>
          <c:showSerName val="0"/>
          <c:showPercent val="0"/>
          <c:showBubbleSize val="0"/>
        </c:dLbls>
        <c:gapWidth val="100"/>
        <c:overlap val="100"/>
        <c:axId val="88803584"/>
        <c:axId val="8880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8803584"/>
        <c:axId val="88809856"/>
      </c:lineChart>
      <c:catAx>
        <c:axId val="888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809856"/>
        <c:crosses val="autoZero"/>
        <c:auto val="1"/>
        <c:lblAlgn val="ctr"/>
        <c:lblOffset val="100"/>
        <c:tickLblSkip val="1"/>
        <c:tickMarkSkip val="1"/>
        <c:noMultiLvlLbl val="0"/>
      </c:catAx>
      <c:valAx>
        <c:axId val="8880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0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240,585
222,165
20.37
160,447,216
149,211,903
11,151,238
75,552,703
3,785,973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年度の財政力指数は、前年度比</a:t>
          </a:r>
          <a:r>
            <a:rPr kumimoji="1" lang="en-US" altLang="ja-JP" sz="1300">
              <a:latin typeface="ＭＳ Ｐゴシック"/>
            </a:rPr>
            <a:t>0.06</a:t>
          </a:r>
          <a:r>
            <a:rPr kumimoji="1" lang="ja-JP" altLang="en-US" sz="1300">
              <a:latin typeface="ＭＳ Ｐゴシック"/>
            </a:rPr>
            <a:t>ポイント低下したものの、平成</a:t>
          </a:r>
          <a:r>
            <a:rPr kumimoji="1" lang="en-US" altLang="ja-JP" sz="1300">
              <a:latin typeface="ＭＳ Ｐゴシック"/>
            </a:rPr>
            <a:t>15</a:t>
          </a:r>
          <a:r>
            <a:rPr kumimoji="1" lang="ja-JP" altLang="en-US" sz="1300">
              <a:latin typeface="ＭＳ Ｐゴシック"/>
            </a:rPr>
            <a:t>年度以来、引き続き１を上回っています。</a:t>
          </a:r>
        </a:p>
        <a:p>
          <a:r>
            <a:rPr kumimoji="1" lang="ja-JP" altLang="en-US" sz="1300">
              <a:latin typeface="ＭＳ Ｐゴシック"/>
            </a:rPr>
            <a:t>この指数が１を超える団体は、特別区財政調整交付金の算定上、収入超過団体であり、普通交付金が交付されません。</a:t>
          </a:r>
        </a:p>
        <a:p>
          <a:r>
            <a:rPr kumimoji="1" lang="ja-JP" altLang="en-US" sz="1300">
              <a:latin typeface="ＭＳ Ｐゴシック"/>
            </a:rPr>
            <a:t>しかし、収入超過は交付金算定における理論上の数値であるため、この指数で直ちに財政の富裕度を判断することはできません。</a:t>
          </a:r>
        </a:p>
        <a:p>
          <a:r>
            <a:rPr kumimoji="1" lang="en-US" altLang="ja-JP" sz="1300">
              <a:latin typeface="ＭＳ Ｐゴシック"/>
            </a:rPr>
            <a:t>※</a:t>
          </a:r>
          <a:r>
            <a:rPr kumimoji="1" lang="ja-JP" altLang="en-US" sz="1300">
              <a:latin typeface="ＭＳ Ｐゴシック"/>
            </a:rPr>
            <a:t>財政力指数は、地方財政状況調査で用いられる直近３か年の平均値です。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60678</xdr:rowOff>
    </xdr:to>
    <xdr:cxnSp macro="">
      <xdr:nvCxnSpPr>
        <xdr:cNvPr id="62" name="直線コネクタ 61"/>
        <xdr:cNvCxnSpPr/>
      </xdr:nvCxnSpPr>
      <xdr:spPr>
        <a:xfrm flipV="1">
          <a:off x="4953000" y="6582833"/>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32755</xdr:rowOff>
    </xdr:from>
    <xdr:ext cx="762000" cy="259045"/>
    <xdr:sp macro="" textlink="">
      <xdr:nvSpPr>
        <xdr:cNvPr id="63" name="財政力最小値テキスト"/>
        <xdr:cNvSpPr txBox="1"/>
      </xdr:nvSpPr>
      <xdr:spPr>
        <a:xfrm>
          <a:off x="5041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45</xdr:row>
      <xdr:rowOff>60678</xdr:rowOff>
    </xdr:from>
    <xdr:to>
      <xdr:col>7</xdr:col>
      <xdr:colOff>241300</xdr:colOff>
      <xdr:row>45</xdr:row>
      <xdr:rowOff>60678</xdr:rowOff>
    </xdr:to>
    <xdr:cxnSp macro="">
      <xdr:nvCxnSpPr>
        <xdr:cNvPr id="64" name="直線コネクタ 63"/>
        <xdr:cNvCxnSpPr/>
      </xdr:nvCxnSpPr>
      <xdr:spPr>
        <a:xfrm>
          <a:off x="4864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5"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6" name="直線コネクタ 65"/>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67733</xdr:rowOff>
    </xdr:to>
    <xdr:cxnSp macro="">
      <xdr:nvCxnSpPr>
        <xdr:cNvPr id="67" name="直線コネクタ 66"/>
        <xdr:cNvCxnSpPr/>
      </xdr:nvCxnSpPr>
      <xdr:spPr>
        <a:xfrm>
          <a:off x="4114800" y="65024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8"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69" name="フローチャート : 判断 68"/>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105128</xdr:rowOff>
    </xdr:from>
    <xdr:to>
      <xdr:col>6</xdr:col>
      <xdr:colOff>0</xdr:colOff>
      <xdr:row>37</xdr:row>
      <xdr:rowOff>158750</xdr:rowOff>
    </xdr:to>
    <xdr:cxnSp macro="">
      <xdr:nvCxnSpPr>
        <xdr:cNvPr id="70" name="直線コネクタ 69"/>
        <xdr:cNvCxnSpPr/>
      </xdr:nvCxnSpPr>
      <xdr:spPr>
        <a:xfrm>
          <a:off x="3225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17639</xdr:rowOff>
    </xdr:from>
    <xdr:to>
      <xdr:col>6</xdr:col>
      <xdr:colOff>50800</xdr:colOff>
      <xdr:row>43</xdr:row>
      <xdr:rowOff>119239</xdr:rowOff>
    </xdr:to>
    <xdr:sp macro="" textlink="">
      <xdr:nvSpPr>
        <xdr:cNvPr id="71" name="フローチャート : 判断 70"/>
        <xdr:cNvSpPr/>
      </xdr:nvSpPr>
      <xdr:spPr>
        <a:xfrm>
          <a:off x="4064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72" name="テキスト ボックス 71"/>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37</xdr:row>
      <xdr:rowOff>105128</xdr:rowOff>
    </xdr:to>
    <xdr:cxnSp macro="">
      <xdr:nvCxnSpPr>
        <xdr:cNvPr id="73" name="直線コネクタ 72"/>
        <xdr:cNvCxnSpPr/>
      </xdr:nvCxnSpPr>
      <xdr:spPr>
        <a:xfrm>
          <a:off x="2336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4233</xdr:rowOff>
    </xdr:from>
    <xdr:to>
      <xdr:col>4</xdr:col>
      <xdr:colOff>533400</xdr:colOff>
      <xdr:row>43</xdr:row>
      <xdr:rowOff>105833</xdr:rowOff>
    </xdr:to>
    <xdr:sp macro="" textlink="">
      <xdr:nvSpPr>
        <xdr:cNvPr id="74" name="フローチャート : 判断 73"/>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75" name="テキスト ボックス 74"/>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145345</xdr:rowOff>
    </xdr:to>
    <xdr:cxnSp macro="">
      <xdr:nvCxnSpPr>
        <xdr:cNvPr id="76" name="直線コネクタ 75"/>
        <xdr:cNvCxnSpPr/>
      </xdr:nvCxnSpPr>
      <xdr:spPr>
        <a:xfrm flipV="1">
          <a:off x="1447800" y="64219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148872</xdr:rowOff>
    </xdr:from>
    <xdr:to>
      <xdr:col>3</xdr:col>
      <xdr:colOff>330200</xdr:colOff>
      <xdr:row>43</xdr:row>
      <xdr:rowOff>79022</xdr:rowOff>
    </xdr:to>
    <xdr:sp macro="" textlink="">
      <xdr:nvSpPr>
        <xdr:cNvPr id="77" name="フローチャート : 判断 76"/>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78" name="テキスト ボックス 77"/>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9" name="フローチャート : 判断 78"/>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80" name="テキスト ボックス 79"/>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6" name="円/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7"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8" name="円/楕円 87"/>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9" name="テキスト ボックス 88"/>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54328</xdr:rowOff>
    </xdr:from>
    <xdr:to>
      <xdr:col>4</xdr:col>
      <xdr:colOff>533400</xdr:colOff>
      <xdr:row>37</xdr:row>
      <xdr:rowOff>155928</xdr:rowOff>
    </xdr:to>
    <xdr:sp macro="" textlink="">
      <xdr:nvSpPr>
        <xdr:cNvPr id="90" name="円/楕円 89"/>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166105</xdr:rowOff>
    </xdr:from>
    <xdr:ext cx="762000" cy="259045"/>
    <xdr:sp macro="" textlink="">
      <xdr:nvSpPr>
        <xdr:cNvPr id="91" name="テキスト ボックス 90"/>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2" name="円/楕円 91"/>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3" name="テキスト ボックス 92"/>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94545</xdr:rowOff>
    </xdr:from>
    <xdr:to>
      <xdr:col>2</xdr:col>
      <xdr:colOff>127000</xdr:colOff>
      <xdr:row>38</xdr:row>
      <xdr:rowOff>24695</xdr:rowOff>
    </xdr:to>
    <xdr:sp macro="" textlink="">
      <xdr:nvSpPr>
        <xdr:cNvPr id="94" name="円/楕円 93"/>
        <xdr:cNvSpPr/>
      </xdr:nvSpPr>
      <xdr:spPr>
        <a:xfrm>
          <a:off x="1397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34872</xdr:rowOff>
    </xdr:from>
    <xdr:ext cx="762000" cy="259045"/>
    <xdr:sp macro="" textlink="">
      <xdr:nvSpPr>
        <xdr:cNvPr id="95" name="テキスト ボックス 94"/>
        <xdr:cNvSpPr txBox="1"/>
      </xdr:nvSpPr>
      <xdr:spPr>
        <a:xfrm>
          <a:off x="1066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財政の弾力性を示す総合的な指標である経常収支比率は、比率が高いほど財政が硬直化していることとなります。</a:t>
          </a:r>
          <a:r>
            <a:rPr kumimoji="1" lang="en-US" altLang="ja-JP" sz="1300">
              <a:latin typeface="ＭＳ Ｐゴシック"/>
            </a:rPr>
            <a:t>26</a:t>
          </a:r>
          <a:r>
            <a:rPr kumimoji="1" lang="ja-JP" altLang="en-US" sz="1300">
              <a:latin typeface="ＭＳ Ｐゴシック"/>
            </a:rPr>
            <a:t>年度決算においては、地方税や地方消費税交付金等の使途が特定されていない経常的な財源が増収となったことにより、前年度比</a:t>
          </a:r>
          <a:r>
            <a:rPr kumimoji="1" lang="en-US" altLang="ja-JP" sz="1300">
              <a:latin typeface="ＭＳ Ｐゴシック"/>
            </a:rPr>
            <a:t>8.1</a:t>
          </a:r>
          <a:r>
            <a:rPr kumimoji="1" lang="ja-JP" altLang="en-US" sz="1300">
              <a:latin typeface="ＭＳ Ｐゴシック"/>
            </a:rPr>
            <a:t>ポイント減の</a:t>
          </a:r>
          <a:r>
            <a:rPr kumimoji="1" lang="en-US" altLang="ja-JP" sz="1300">
              <a:latin typeface="ＭＳ Ｐゴシック"/>
            </a:rPr>
            <a:t>64.0</a:t>
          </a:r>
          <a:r>
            <a:rPr kumimoji="1" lang="ja-JP" altLang="en-US" sz="1300">
              <a:latin typeface="ＭＳ Ｐゴシック"/>
            </a:rPr>
            <a:t>％となり、区の財政の弾力性は他団体と比べて高い水準であると言えます。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148590</xdr:rowOff>
    </xdr:from>
    <xdr:to>
      <xdr:col>7</xdr:col>
      <xdr:colOff>152400</xdr:colOff>
      <xdr:row>66</xdr:row>
      <xdr:rowOff>14986</xdr:rowOff>
    </xdr:to>
    <xdr:cxnSp macro="">
      <xdr:nvCxnSpPr>
        <xdr:cNvPr id="123" name="直線コネクタ 122"/>
        <xdr:cNvCxnSpPr/>
      </xdr:nvCxnSpPr>
      <xdr:spPr>
        <a:xfrm flipV="1">
          <a:off x="4953000" y="10264140"/>
          <a:ext cx="0" cy="1066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158513</xdr:rowOff>
    </xdr:from>
    <xdr:ext cx="762000" cy="259045"/>
    <xdr:sp macro="" textlink="">
      <xdr:nvSpPr>
        <xdr:cNvPr id="124" name="財政構造の弾力性最小値テキスト"/>
        <xdr:cNvSpPr txBox="1"/>
      </xdr:nvSpPr>
      <xdr:spPr>
        <a:xfrm>
          <a:off x="5041900" y="113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66</xdr:row>
      <xdr:rowOff>14986</xdr:rowOff>
    </xdr:from>
    <xdr:to>
      <xdr:col>7</xdr:col>
      <xdr:colOff>241300</xdr:colOff>
      <xdr:row>66</xdr:row>
      <xdr:rowOff>14986</xdr:rowOff>
    </xdr:to>
    <xdr:cxnSp macro="">
      <xdr:nvCxnSpPr>
        <xdr:cNvPr id="125" name="直線コネクタ 124"/>
        <xdr:cNvCxnSpPr/>
      </xdr:nvCxnSpPr>
      <xdr:spPr>
        <a:xfrm>
          <a:off x="4864100" y="113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63517</xdr:rowOff>
    </xdr:from>
    <xdr:ext cx="762000" cy="259045"/>
    <xdr:sp macro="" textlink="">
      <xdr:nvSpPr>
        <xdr:cNvPr id="126"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148590</xdr:rowOff>
    </xdr:from>
    <xdr:to>
      <xdr:col>7</xdr:col>
      <xdr:colOff>241300</xdr:colOff>
      <xdr:row>59</xdr:row>
      <xdr:rowOff>148590</xdr:rowOff>
    </xdr:to>
    <xdr:cxnSp macro="">
      <xdr:nvCxnSpPr>
        <xdr:cNvPr id="127" name="直線コネクタ 126"/>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62</xdr:row>
      <xdr:rowOff>25146</xdr:rowOff>
    </xdr:to>
    <xdr:cxnSp macro="">
      <xdr:nvCxnSpPr>
        <xdr:cNvPr id="128" name="直線コネクタ 127"/>
        <xdr:cNvCxnSpPr/>
      </xdr:nvCxnSpPr>
      <xdr:spPr>
        <a:xfrm flipV="1">
          <a:off x="4114800" y="10264140"/>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29"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0" name="フローチャート : 判断 129"/>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126492</xdr:rowOff>
    </xdr:to>
    <xdr:cxnSp macro="">
      <xdr:nvCxnSpPr>
        <xdr:cNvPr id="131" name="直線コネクタ 130"/>
        <xdr:cNvCxnSpPr/>
      </xdr:nvCxnSpPr>
      <xdr:spPr>
        <a:xfrm flipV="1">
          <a:off x="3225800" y="10655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147828</xdr:rowOff>
    </xdr:from>
    <xdr:to>
      <xdr:col>6</xdr:col>
      <xdr:colOff>50800</xdr:colOff>
      <xdr:row>65</xdr:row>
      <xdr:rowOff>77978</xdr:rowOff>
    </xdr:to>
    <xdr:sp macro="" textlink="">
      <xdr:nvSpPr>
        <xdr:cNvPr id="132" name="フローチャート : 判断 131"/>
        <xdr:cNvSpPr/>
      </xdr:nvSpPr>
      <xdr:spPr>
        <a:xfrm>
          <a:off x="4064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33" name="テキスト ボックス 13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62</xdr:row>
      <xdr:rowOff>126492</xdr:rowOff>
    </xdr:to>
    <xdr:cxnSp macro="">
      <xdr:nvCxnSpPr>
        <xdr:cNvPr id="134" name="直線コネクタ 133"/>
        <xdr:cNvCxnSpPr/>
      </xdr:nvCxnSpPr>
      <xdr:spPr>
        <a:xfrm>
          <a:off x="2336800" y="1073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121158</xdr:rowOff>
    </xdr:from>
    <xdr:to>
      <xdr:col>4</xdr:col>
      <xdr:colOff>533400</xdr:colOff>
      <xdr:row>66</xdr:row>
      <xdr:rowOff>51308</xdr:rowOff>
    </xdr:to>
    <xdr:sp macro="" textlink="">
      <xdr:nvSpPr>
        <xdr:cNvPr id="135" name="フローチャート : 判断 134"/>
        <xdr:cNvSpPr/>
      </xdr:nvSpPr>
      <xdr:spPr>
        <a:xfrm>
          <a:off x="3175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36" name="テキスト ボックス 135"/>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107188</xdr:rowOff>
    </xdr:to>
    <xdr:cxnSp macro="">
      <xdr:nvCxnSpPr>
        <xdr:cNvPr id="137" name="直線コネクタ 136"/>
        <xdr:cNvCxnSpPr/>
      </xdr:nvCxnSpPr>
      <xdr:spPr>
        <a:xfrm>
          <a:off x="1447800" y="1070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150114</xdr:rowOff>
    </xdr:from>
    <xdr:to>
      <xdr:col>3</xdr:col>
      <xdr:colOff>330200</xdr:colOff>
      <xdr:row>66</xdr:row>
      <xdr:rowOff>80264</xdr:rowOff>
    </xdr:to>
    <xdr:sp macro="" textlink="">
      <xdr:nvSpPr>
        <xdr:cNvPr id="138" name="フローチャート : 判断 137"/>
        <xdr:cNvSpPr/>
      </xdr:nvSpPr>
      <xdr:spPr>
        <a:xfrm>
          <a:off x="2286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65041</xdr:rowOff>
    </xdr:from>
    <xdr:ext cx="762000" cy="259045"/>
    <xdr:sp macro="" textlink="">
      <xdr:nvSpPr>
        <xdr:cNvPr id="139" name="テキスト ボックス 138"/>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0" name="フローチャート : 判断 139"/>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41" name="テキスト ボックス 140"/>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47" name="円/楕円 146"/>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19067</xdr:rowOff>
    </xdr:from>
    <xdr:ext cx="762000" cy="259045"/>
    <xdr:sp macro="" textlink="">
      <xdr:nvSpPr>
        <xdr:cNvPr id="148" name="財政構造の弾力性該当値テキスト"/>
        <xdr:cNvSpPr txBox="1"/>
      </xdr:nvSpPr>
      <xdr:spPr>
        <a:xfrm>
          <a:off x="5041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49" name="円/楕円 148"/>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0" name="テキスト ボックス 149"/>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1" name="円/楕円 150"/>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2" name="テキスト ボックス 151"/>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3" name="円/楕円 152"/>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54" name="テキスト ボックス 153"/>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5" name="円/楕円 154"/>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56" name="テキスト ボックス 155"/>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[204,262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人当たりの金額が類似団体平均を上回っている主な要因は物件費です。</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年度決算の物件費は、緊急暫定保育施設や緊急暫定学童クラブが増加したことなどにより、前年度比</a:t>
          </a:r>
          <a:r>
            <a:rPr kumimoji="1" lang="en-US" altLang="ja-JP" sz="1300">
              <a:latin typeface="ＭＳ Ｐゴシック"/>
            </a:rPr>
            <a:t>39</a:t>
          </a:r>
          <a:r>
            <a:rPr kumimoji="1" lang="ja-JP" altLang="en-US" sz="1300">
              <a:latin typeface="ＭＳ Ｐゴシック"/>
            </a:rPr>
            <a:t>億円、</a:t>
          </a:r>
          <a:r>
            <a:rPr kumimoji="1" lang="en-US" altLang="ja-JP" sz="1300">
              <a:latin typeface="ＭＳ Ｐゴシック"/>
            </a:rPr>
            <a:t>14.6</a:t>
          </a:r>
          <a:r>
            <a:rPr kumimoji="1" lang="ja-JP" altLang="en-US" sz="1300">
              <a:latin typeface="ＭＳ Ｐゴシック"/>
            </a:rPr>
            <a:t>％増加しています。</a:t>
          </a:r>
          <a:endParaRPr kumimoji="1" lang="en-US" altLang="ja-JP" sz="1300">
            <a:latin typeface="ＭＳ Ｐゴシック"/>
          </a:endParaRPr>
        </a:p>
        <a:p>
          <a:r>
            <a:rPr kumimoji="1" lang="ja-JP" altLang="en-US" sz="1300">
              <a:latin typeface="ＭＳ Ｐゴシック"/>
            </a:rPr>
            <a:t>区は、待機児童解消や多様化する保育ニーズへの対応など、区民が安全に安心して子どもを産み育てられる環境の充実等に積極的に取り組んでいます。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4" name="直線コネクタ 183"/>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macro="" textlink="">
      <xdr:nvSpPr>
        <xdr:cNvPr id="185"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86" name="直線コネクタ 185"/>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macro="" textlink="">
      <xdr:nvSpPr>
        <xdr:cNvPr id="187"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88" name="直線コネクタ 187"/>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90534</xdr:rowOff>
    </xdr:from>
    <xdr:to>
      <xdr:col>7</xdr:col>
      <xdr:colOff>152400</xdr:colOff>
      <xdr:row>83</xdr:row>
      <xdr:rowOff>153918</xdr:rowOff>
    </xdr:to>
    <xdr:cxnSp macro="">
      <xdr:nvCxnSpPr>
        <xdr:cNvPr id="189" name="直線コネクタ 188"/>
        <xdr:cNvCxnSpPr/>
      </xdr:nvCxnSpPr>
      <xdr:spPr>
        <a:xfrm>
          <a:off x="4114800" y="14320884"/>
          <a:ext cx="838200" cy="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75308</xdr:rowOff>
    </xdr:from>
    <xdr:ext cx="762000" cy="259045"/>
    <xdr:sp macro="" textlink="">
      <xdr:nvSpPr>
        <xdr:cNvPr id="190" name="人件費・物件費等の状況平均値テキスト"/>
        <xdr:cNvSpPr txBox="1"/>
      </xdr:nvSpPr>
      <xdr:spPr>
        <a:xfrm>
          <a:off x="5041900" y="1379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macro="" textlink="">
      <xdr:nvSpPr>
        <xdr:cNvPr id="191" name="フローチャート : 判断 190"/>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90534</xdr:rowOff>
    </xdr:from>
    <xdr:to>
      <xdr:col>6</xdr:col>
      <xdr:colOff>0</xdr:colOff>
      <xdr:row>83</xdr:row>
      <xdr:rowOff>93521</xdr:rowOff>
    </xdr:to>
    <xdr:cxnSp macro="">
      <xdr:nvCxnSpPr>
        <xdr:cNvPr id="192" name="直線コネクタ 191"/>
        <xdr:cNvCxnSpPr/>
      </xdr:nvCxnSpPr>
      <xdr:spPr>
        <a:xfrm flipV="1">
          <a:off x="3225800" y="14320884"/>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macro="" textlink="">
      <xdr:nvSpPr>
        <xdr:cNvPr id="193" name="フローチャート : 判断 192"/>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156094</xdr:rowOff>
    </xdr:from>
    <xdr:ext cx="736600" cy="259045"/>
    <xdr:sp macro="" textlink="">
      <xdr:nvSpPr>
        <xdr:cNvPr id="194" name="テキスト ボックス 193"/>
        <xdr:cNvSpPr txBox="1"/>
      </xdr:nvSpPr>
      <xdr:spPr>
        <a:xfrm>
          <a:off x="3733800" y="1370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93521</xdr:rowOff>
    </xdr:from>
    <xdr:to>
      <xdr:col>4</xdr:col>
      <xdr:colOff>482600</xdr:colOff>
      <xdr:row>84</xdr:row>
      <xdr:rowOff>62097</xdr:rowOff>
    </xdr:to>
    <xdr:cxnSp macro="">
      <xdr:nvCxnSpPr>
        <xdr:cNvPr id="195" name="直線コネクタ 194"/>
        <xdr:cNvCxnSpPr/>
      </xdr:nvCxnSpPr>
      <xdr:spPr>
        <a:xfrm flipV="1">
          <a:off x="2336800" y="14323871"/>
          <a:ext cx="889000" cy="14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macro="" textlink="">
      <xdr:nvSpPr>
        <xdr:cNvPr id="196" name="フローチャート : 判断 195"/>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158656</xdr:rowOff>
    </xdr:from>
    <xdr:ext cx="762000" cy="259045"/>
    <xdr:sp macro="" textlink="">
      <xdr:nvSpPr>
        <xdr:cNvPr id="197" name="テキスト ボックス 196"/>
        <xdr:cNvSpPr txBox="1"/>
      </xdr:nvSpPr>
      <xdr:spPr>
        <a:xfrm>
          <a:off x="2844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62097</xdr:rowOff>
    </xdr:from>
    <xdr:to>
      <xdr:col>3</xdr:col>
      <xdr:colOff>279400</xdr:colOff>
      <xdr:row>84</xdr:row>
      <xdr:rowOff>66325</xdr:rowOff>
    </xdr:to>
    <xdr:cxnSp macro="">
      <xdr:nvCxnSpPr>
        <xdr:cNvPr id="198" name="直線コネクタ 197"/>
        <xdr:cNvCxnSpPr/>
      </xdr:nvCxnSpPr>
      <xdr:spPr>
        <a:xfrm flipV="1">
          <a:off x="1447800" y="14463897"/>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macro="" textlink="">
      <xdr:nvSpPr>
        <xdr:cNvPr id="199" name="フローチャート : 判断 198"/>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22972</xdr:rowOff>
    </xdr:from>
    <xdr:ext cx="762000" cy="259045"/>
    <xdr:sp macro="" textlink="">
      <xdr:nvSpPr>
        <xdr:cNvPr id="200" name="テキスト ボックス 199"/>
        <xdr:cNvSpPr txBox="1"/>
      </xdr:nvSpPr>
      <xdr:spPr>
        <a:xfrm>
          <a:off x="1955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macro="" textlink="">
      <xdr:nvSpPr>
        <xdr:cNvPr id="201" name="フローチャート : 判断 200"/>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16567</xdr:rowOff>
    </xdr:from>
    <xdr:ext cx="762000" cy="259045"/>
    <xdr:sp macro="" textlink="">
      <xdr:nvSpPr>
        <xdr:cNvPr id="202" name="テキスト ボックス 201"/>
        <xdr:cNvSpPr txBox="1"/>
      </xdr:nvSpPr>
      <xdr:spPr>
        <a:xfrm>
          <a:off x="1066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103118</xdr:rowOff>
    </xdr:from>
    <xdr:to>
      <xdr:col>7</xdr:col>
      <xdr:colOff>203200</xdr:colOff>
      <xdr:row>84</xdr:row>
      <xdr:rowOff>33268</xdr:rowOff>
    </xdr:to>
    <xdr:sp macro="" textlink="">
      <xdr:nvSpPr>
        <xdr:cNvPr id="208" name="円/楕円 207"/>
        <xdr:cNvSpPr/>
      </xdr:nvSpPr>
      <xdr:spPr>
        <a:xfrm>
          <a:off x="4902200" y="14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75195</xdr:rowOff>
    </xdr:from>
    <xdr:ext cx="762000" cy="259045"/>
    <xdr:sp macro="" textlink="">
      <xdr:nvSpPr>
        <xdr:cNvPr id="209" name="人件費・物件費等の状況該当値テキスト"/>
        <xdr:cNvSpPr txBox="1"/>
      </xdr:nvSpPr>
      <xdr:spPr>
        <a:xfrm>
          <a:off x="5041900" y="1430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204,262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39734</xdr:rowOff>
    </xdr:from>
    <xdr:to>
      <xdr:col>6</xdr:col>
      <xdr:colOff>50800</xdr:colOff>
      <xdr:row>83</xdr:row>
      <xdr:rowOff>141334</xdr:rowOff>
    </xdr:to>
    <xdr:sp macro="" textlink="">
      <xdr:nvSpPr>
        <xdr:cNvPr id="210" name="円/楕円 209"/>
        <xdr:cNvSpPr/>
      </xdr:nvSpPr>
      <xdr:spPr>
        <a:xfrm>
          <a:off x="4064000" y="142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126111</xdr:rowOff>
    </xdr:from>
    <xdr:ext cx="736600" cy="259045"/>
    <xdr:sp macro="" textlink="">
      <xdr:nvSpPr>
        <xdr:cNvPr id="211" name="テキスト ボックス 210"/>
        <xdr:cNvSpPr txBox="1"/>
      </xdr:nvSpPr>
      <xdr:spPr>
        <a:xfrm>
          <a:off x="3733800" y="14356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191,128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42721</xdr:rowOff>
    </xdr:from>
    <xdr:to>
      <xdr:col>4</xdr:col>
      <xdr:colOff>533400</xdr:colOff>
      <xdr:row>83</xdr:row>
      <xdr:rowOff>144321</xdr:rowOff>
    </xdr:to>
    <xdr:sp macro="" textlink="">
      <xdr:nvSpPr>
        <xdr:cNvPr id="212" name="円/楕円 211"/>
        <xdr:cNvSpPr/>
      </xdr:nvSpPr>
      <xdr:spPr>
        <a:xfrm>
          <a:off x="3175000" y="142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129098</xdr:rowOff>
    </xdr:from>
    <xdr:ext cx="762000" cy="259045"/>
    <xdr:sp macro="" textlink="">
      <xdr:nvSpPr>
        <xdr:cNvPr id="213" name="テキスト ボックス 212"/>
        <xdr:cNvSpPr txBox="1"/>
      </xdr:nvSpPr>
      <xdr:spPr>
        <a:xfrm>
          <a:off x="2844800" y="143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191,747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11297</xdr:rowOff>
    </xdr:from>
    <xdr:to>
      <xdr:col>3</xdr:col>
      <xdr:colOff>330200</xdr:colOff>
      <xdr:row>84</xdr:row>
      <xdr:rowOff>112897</xdr:rowOff>
    </xdr:to>
    <xdr:sp macro="" textlink="">
      <xdr:nvSpPr>
        <xdr:cNvPr id="214" name="円/楕円 213"/>
        <xdr:cNvSpPr/>
      </xdr:nvSpPr>
      <xdr:spPr>
        <a:xfrm>
          <a:off x="2286000" y="144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97674</xdr:rowOff>
    </xdr:from>
    <xdr:ext cx="762000" cy="259045"/>
    <xdr:sp macro="" textlink="">
      <xdr:nvSpPr>
        <xdr:cNvPr id="215" name="テキスト ボックス 214"/>
        <xdr:cNvSpPr txBox="1"/>
      </xdr:nvSpPr>
      <xdr:spPr>
        <a:xfrm>
          <a:off x="1955800" y="144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220,762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15525</xdr:rowOff>
    </xdr:from>
    <xdr:to>
      <xdr:col>2</xdr:col>
      <xdr:colOff>127000</xdr:colOff>
      <xdr:row>84</xdr:row>
      <xdr:rowOff>117125</xdr:rowOff>
    </xdr:to>
    <xdr:sp macro="" textlink="">
      <xdr:nvSpPr>
        <xdr:cNvPr id="216" name="円/楕円 215"/>
        <xdr:cNvSpPr/>
      </xdr:nvSpPr>
      <xdr:spPr>
        <a:xfrm>
          <a:off x="1397000" y="14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101902</xdr:rowOff>
    </xdr:from>
    <xdr:ext cx="762000" cy="259045"/>
    <xdr:sp macro="" textlink="">
      <xdr:nvSpPr>
        <xdr:cNvPr id="217" name="テキスト ボックス 216"/>
        <xdr:cNvSpPr txBox="1"/>
      </xdr:nvSpPr>
      <xdr:spPr>
        <a:xfrm>
          <a:off x="1066800" y="145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今後も年功的な給与上昇の抑制、職務・職責に応じた給与制度の改正を進め、一層の給与の適正化及び人件費の削減に取り組みます。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83</xdr:row>
      <xdr:rowOff>52916</xdr:rowOff>
    </xdr:to>
    <xdr:cxnSp macro="">
      <xdr:nvCxnSpPr>
        <xdr:cNvPr id="246" name="直線コネクタ 245"/>
        <xdr:cNvCxnSpPr/>
      </xdr:nvCxnSpPr>
      <xdr:spPr>
        <a:xfrm flipV="1">
          <a:off x="17018000" y="13961534"/>
          <a:ext cx="0" cy="321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7"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48" name="直線コネクタ 247"/>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83</xdr:row>
      <xdr:rowOff>39511</xdr:rowOff>
    </xdr:to>
    <xdr:cxnSp macro="">
      <xdr:nvCxnSpPr>
        <xdr:cNvPr id="251" name="直線コネクタ 250"/>
        <xdr:cNvCxnSpPr/>
      </xdr:nvCxnSpPr>
      <xdr:spPr>
        <a:xfrm flipV="1">
          <a:off x="16179800" y="1406877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166105</xdr:rowOff>
    </xdr:from>
    <xdr:ext cx="762000" cy="259045"/>
    <xdr:sp macro="" textlink="">
      <xdr:nvSpPr>
        <xdr:cNvPr id="252" name="給与水準   （国との比較）平均値テキスト"/>
        <xdr:cNvSpPr txBox="1"/>
      </xdr:nvSpPr>
      <xdr:spPr>
        <a:xfrm>
          <a:off x="17106900" y="14053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3" name="フローチャート : 判断 252"/>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90</xdr:row>
      <xdr:rowOff>5645</xdr:rowOff>
    </xdr:to>
    <xdr:cxnSp macro="">
      <xdr:nvCxnSpPr>
        <xdr:cNvPr id="254" name="直線コネクタ 253"/>
        <xdr:cNvCxnSpPr/>
      </xdr:nvCxnSpPr>
      <xdr:spPr>
        <a:xfrm flipV="1">
          <a:off x="15290800" y="14269861"/>
          <a:ext cx="8890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15522</xdr:rowOff>
    </xdr:from>
    <xdr:to>
      <xdr:col>23</xdr:col>
      <xdr:colOff>457200</xdr:colOff>
      <xdr:row>83</xdr:row>
      <xdr:rowOff>117122</xdr:rowOff>
    </xdr:to>
    <xdr:sp macro="" textlink="">
      <xdr:nvSpPr>
        <xdr:cNvPr id="255" name="フローチャート : 判断 254"/>
        <xdr:cNvSpPr/>
      </xdr:nvSpPr>
      <xdr:spPr>
        <a:xfrm>
          <a:off x="16129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56" name="テキスト ボックス 255"/>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5645</xdr:rowOff>
    </xdr:from>
    <xdr:to>
      <xdr:col>22</xdr:col>
      <xdr:colOff>203200</xdr:colOff>
      <xdr:row>90</xdr:row>
      <xdr:rowOff>19050</xdr:rowOff>
    </xdr:to>
    <xdr:cxnSp macro="">
      <xdr:nvCxnSpPr>
        <xdr:cNvPr id="257" name="直線コネクタ 256"/>
        <xdr:cNvCxnSpPr/>
      </xdr:nvCxnSpPr>
      <xdr:spPr>
        <a:xfrm flipV="1">
          <a:off x="14401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58" name="フローチャート : 判断 257"/>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66622</xdr:rowOff>
    </xdr:from>
    <xdr:ext cx="762000" cy="259045"/>
    <xdr:sp macro="" textlink="">
      <xdr:nvSpPr>
        <xdr:cNvPr id="259" name="テキスト ボックス 258"/>
        <xdr:cNvSpPr txBox="1"/>
      </xdr:nvSpPr>
      <xdr:spPr>
        <a:xfrm>
          <a:off x="14909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90</xdr:row>
      <xdr:rowOff>19050</xdr:rowOff>
    </xdr:to>
    <xdr:cxnSp macro="">
      <xdr:nvCxnSpPr>
        <xdr:cNvPr id="260" name="直線コネクタ 259"/>
        <xdr:cNvCxnSpPr/>
      </xdr:nvCxnSpPr>
      <xdr:spPr>
        <a:xfrm>
          <a:off x="13512800" y="14296672"/>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macro="" textlink="">
      <xdr:nvSpPr>
        <xdr:cNvPr id="262" name="テキスト ボックス 261"/>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3" name="フローチャート : 判断 262"/>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4" name="テキスト ボックス 263"/>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70" name="円/楕円 269"/>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51805</xdr:rowOff>
    </xdr:from>
    <xdr:ext cx="762000" cy="259045"/>
    <xdr:sp macro="" textlink="">
      <xdr:nvSpPr>
        <xdr:cNvPr id="271" name="給与水準   （国との比較）該当値テキスト"/>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2" name="円/楕円 271"/>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3" name="テキスト ボックス 272"/>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126295</xdr:rowOff>
    </xdr:from>
    <xdr:to>
      <xdr:col>22</xdr:col>
      <xdr:colOff>254000</xdr:colOff>
      <xdr:row>90</xdr:row>
      <xdr:rowOff>56445</xdr:rowOff>
    </xdr:to>
    <xdr:sp macro="" textlink="">
      <xdr:nvSpPr>
        <xdr:cNvPr id="274" name="円/楕円 273"/>
        <xdr:cNvSpPr/>
      </xdr:nvSpPr>
      <xdr:spPr>
        <a:xfrm>
          <a:off x="15240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75" name="テキスト ボックス 274"/>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6" name="円/楕円 275"/>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7" name="テキスト ボックス 27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15522</xdr:rowOff>
    </xdr:from>
    <xdr:to>
      <xdr:col>19</xdr:col>
      <xdr:colOff>533400</xdr:colOff>
      <xdr:row>83</xdr:row>
      <xdr:rowOff>117122</xdr:rowOff>
    </xdr:to>
    <xdr:sp macro="" textlink="">
      <xdr:nvSpPr>
        <xdr:cNvPr id="278" name="円/楕円 277"/>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127299</xdr:rowOff>
    </xdr:from>
    <xdr:ext cx="762000" cy="259045"/>
    <xdr:sp macro="" textlink="">
      <xdr:nvSpPr>
        <xdr:cNvPr id="279" name="テキスト ボックス 278"/>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年度に策定した「第２次港区職員定数配置計画」に基づき、指定管理者制度や業務委託の活用などにより、継続して職員定数の削減に取り組んでいます。</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1" name="直線コネクタ 310"/>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macro="" textlink="">
      <xdr:nvSpPr>
        <xdr:cNvPr id="312"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3" name="直線コネクタ 312"/>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macro="" textlink="">
      <xdr:nvSpPr>
        <xdr:cNvPr id="314"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5" name="直線コネクタ 314"/>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87206</xdr:rowOff>
    </xdr:from>
    <xdr:to>
      <xdr:col>24</xdr:col>
      <xdr:colOff>558800</xdr:colOff>
      <xdr:row>61</xdr:row>
      <xdr:rowOff>102144</xdr:rowOff>
    </xdr:to>
    <xdr:cxnSp macro="">
      <xdr:nvCxnSpPr>
        <xdr:cNvPr id="316" name="直線コネクタ 315"/>
        <xdr:cNvCxnSpPr/>
      </xdr:nvCxnSpPr>
      <xdr:spPr>
        <a:xfrm flipV="1">
          <a:off x="16179800" y="1054565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167173</xdr:rowOff>
    </xdr:from>
    <xdr:ext cx="762000" cy="259045"/>
    <xdr:sp macro="" textlink="">
      <xdr:nvSpPr>
        <xdr:cNvPr id="317" name="定員管理の状況平均値テキスト"/>
        <xdr:cNvSpPr txBox="1"/>
      </xdr:nvSpPr>
      <xdr:spPr>
        <a:xfrm>
          <a:off x="17106900" y="101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macro="" textlink="">
      <xdr:nvSpPr>
        <xdr:cNvPr id="318" name="フローチャート : 判断 317"/>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102144</xdr:rowOff>
    </xdr:from>
    <xdr:to>
      <xdr:col>23</xdr:col>
      <xdr:colOff>406400</xdr:colOff>
      <xdr:row>61</xdr:row>
      <xdr:rowOff>104442</xdr:rowOff>
    </xdr:to>
    <xdr:cxnSp macro="">
      <xdr:nvCxnSpPr>
        <xdr:cNvPr id="319" name="直線コネクタ 318"/>
        <xdr:cNvCxnSpPr/>
      </xdr:nvCxnSpPr>
      <xdr:spPr>
        <a:xfrm flipV="1">
          <a:off x="15290800" y="105605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macro="" textlink="">
      <xdr:nvSpPr>
        <xdr:cNvPr id="320" name="フローチャート : 判断 319"/>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macro="" textlink="">
      <xdr:nvSpPr>
        <xdr:cNvPr id="321" name="テキスト ボックス 320"/>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104442</xdr:rowOff>
    </xdr:from>
    <xdr:to>
      <xdr:col>22</xdr:col>
      <xdr:colOff>203200</xdr:colOff>
      <xdr:row>62</xdr:row>
      <xdr:rowOff>60537</xdr:rowOff>
    </xdr:to>
    <xdr:cxnSp macro="">
      <xdr:nvCxnSpPr>
        <xdr:cNvPr id="322" name="直線コネクタ 321"/>
        <xdr:cNvCxnSpPr/>
      </xdr:nvCxnSpPr>
      <xdr:spPr>
        <a:xfrm flipV="1">
          <a:off x="14401800" y="10562892"/>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3" name="フローチャート : 判断 322"/>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24" name="テキスト ボックス 323"/>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60537</xdr:rowOff>
    </xdr:from>
    <xdr:to>
      <xdr:col>21</xdr:col>
      <xdr:colOff>0</xdr:colOff>
      <xdr:row>62</xdr:row>
      <xdr:rowOff>106499</xdr:rowOff>
    </xdr:to>
    <xdr:cxnSp macro="">
      <xdr:nvCxnSpPr>
        <xdr:cNvPr id="325" name="直線コネクタ 324"/>
        <xdr:cNvCxnSpPr/>
      </xdr:nvCxnSpPr>
      <xdr:spPr>
        <a:xfrm flipV="1">
          <a:off x="13512800" y="1069043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macro="" textlink="">
      <xdr:nvSpPr>
        <xdr:cNvPr id="326" name="フローチャート : 判断 325"/>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154171</xdr:rowOff>
    </xdr:from>
    <xdr:ext cx="762000" cy="259045"/>
    <xdr:sp macro="" textlink="">
      <xdr:nvSpPr>
        <xdr:cNvPr id="327" name="テキスト ボックス 326"/>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28" name="フローチャート : 判断 327"/>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29" name="テキスト ボックス 328"/>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35" name="円/楕円 334"/>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8483</xdr:rowOff>
    </xdr:from>
    <xdr:ext cx="762000" cy="259045"/>
    <xdr:sp macro="" textlink="">
      <xdr:nvSpPr>
        <xdr:cNvPr id="336"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51344</xdr:rowOff>
    </xdr:from>
    <xdr:to>
      <xdr:col>23</xdr:col>
      <xdr:colOff>457200</xdr:colOff>
      <xdr:row>61</xdr:row>
      <xdr:rowOff>152944</xdr:rowOff>
    </xdr:to>
    <xdr:sp macro="" textlink="">
      <xdr:nvSpPr>
        <xdr:cNvPr id="337" name="円/楕円 336"/>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137721</xdr:rowOff>
    </xdr:from>
    <xdr:ext cx="736600" cy="259045"/>
    <xdr:sp macro="" textlink="">
      <xdr:nvSpPr>
        <xdr:cNvPr id="338" name="テキスト ボックス 337"/>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53642</xdr:rowOff>
    </xdr:from>
    <xdr:to>
      <xdr:col>22</xdr:col>
      <xdr:colOff>254000</xdr:colOff>
      <xdr:row>61</xdr:row>
      <xdr:rowOff>155242</xdr:rowOff>
    </xdr:to>
    <xdr:sp macro="" textlink="">
      <xdr:nvSpPr>
        <xdr:cNvPr id="339" name="円/楕円 338"/>
        <xdr:cNvSpPr/>
      </xdr:nvSpPr>
      <xdr:spPr>
        <a:xfrm>
          <a:off x="15240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140019</xdr:rowOff>
    </xdr:from>
    <xdr:ext cx="762000" cy="259045"/>
    <xdr:sp macro="" textlink="">
      <xdr:nvSpPr>
        <xdr:cNvPr id="340" name="テキスト ボックス 339"/>
        <xdr:cNvSpPr txBox="1"/>
      </xdr:nvSpPr>
      <xdr:spPr>
        <a:xfrm>
          <a:off x="14909800" y="105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1" name="円/楕円 340"/>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96114</xdr:rowOff>
    </xdr:from>
    <xdr:ext cx="762000" cy="259045"/>
    <xdr:sp macro="" textlink="">
      <xdr:nvSpPr>
        <xdr:cNvPr id="342" name="テキスト ボックス 341"/>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43" name="円/楕円 342"/>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142076</xdr:rowOff>
    </xdr:from>
    <xdr:ext cx="762000" cy="259045"/>
    <xdr:sp macro="" textlink="">
      <xdr:nvSpPr>
        <xdr:cNvPr id="344" name="テキスト ボックス 343"/>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地方債の元利償還金等の減少や元利償還金等に係る地方交付税算入相当額の増加などにより、前年度比</a:t>
          </a:r>
          <a:r>
            <a:rPr kumimoji="1" lang="en-US" altLang="ja-JP" sz="1300">
              <a:latin typeface="ＭＳ Ｐゴシック"/>
            </a:rPr>
            <a:t>0.5</a:t>
          </a:r>
          <a:r>
            <a:rPr kumimoji="1" lang="ja-JP" altLang="en-US" sz="1300">
              <a:latin typeface="ＭＳ Ｐゴシック"/>
            </a:rPr>
            <a:t>ポイント減の△</a:t>
          </a:r>
          <a:r>
            <a:rPr kumimoji="1" lang="en-US" altLang="ja-JP" sz="1300">
              <a:latin typeface="ＭＳ Ｐゴシック"/>
            </a:rPr>
            <a:t>1.4</a:t>
          </a:r>
          <a:r>
            <a:rPr kumimoji="1" lang="ja-JP" altLang="en-US" sz="1300">
              <a:latin typeface="ＭＳ Ｐゴシック"/>
            </a:rPr>
            <a:t>％と負の値となり、区財政は健全な状況です。</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1" name="直線コネクタ 370"/>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macro="" textlink="">
      <xdr:nvSpPr>
        <xdr:cNvPr id="372"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3" name="直線コネクタ 372"/>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macro="" textlink="">
      <xdr:nvSpPr>
        <xdr:cNvPr id="374"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5" name="直線コネクタ 374"/>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110772</xdr:rowOff>
    </xdr:from>
    <xdr:to>
      <xdr:col>24</xdr:col>
      <xdr:colOff>558800</xdr:colOff>
      <xdr:row>40</xdr:row>
      <xdr:rowOff>6350</xdr:rowOff>
    </xdr:to>
    <xdr:cxnSp macro="">
      <xdr:nvCxnSpPr>
        <xdr:cNvPr id="376" name="直線コネクタ 375"/>
        <xdr:cNvCxnSpPr/>
      </xdr:nvCxnSpPr>
      <xdr:spPr>
        <a:xfrm flipV="1">
          <a:off x="16179800" y="67973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77"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8" name="フローチャート : 判断 377"/>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59972</xdr:rowOff>
    </xdr:to>
    <xdr:cxnSp macro="">
      <xdr:nvCxnSpPr>
        <xdr:cNvPr id="379" name="直線コネクタ 378"/>
        <xdr:cNvCxnSpPr/>
      </xdr:nvCxnSpPr>
      <xdr:spPr>
        <a:xfrm flipV="1">
          <a:off x="15290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macro="" textlink="">
      <xdr:nvSpPr>
        <xdr:cNvPr id="380" name="フローチャート : 判断 379"/>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13705</xdr:rowOff>
    </xdr:from>
    <xdr:ext cx="736600" cy="259045"/>
    <xdr:sp macro="" textlink="">
      <xdr:nvSpPr>
        <xdr:cNvPr id="381" name="テキスト ボックス 380"/>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59972</xdr:rowOff>
    </xdr:from>
    <xdr:to>
      <xdr:col>22</xdr:col>
      <xdr:colOff>203200</xdr:colOff>
      <xdr:row>40</xdr:row>
      <xdr:rowOff>73378</xdr:rowOff>
    </xdr:to>
    <xdr:cxnSp macro="">
      <xdr:nvCxnSpPr>
        <xdr:cNvPr id="382" name="直線コネクタ 381"/>
        <xdr:cNvCxnSpPr/>
      </xdr:nvCxnSpPr>
      <xdr:spPr>
        <a:xfrm flipV="1">
          <a:off x="14401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3" name="フローチャート : 判断 382"/>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384" name="テキスト ボックス 383"/>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59972</xdr:rowOff>
    </xdr:from>
    <xdr:to>
      <xdr:col>21</xdr:col>
      <xdr:colOff>0</xdr:colOff>
      <xdr:row>40</xdr:row>
      <xdr:rowOff>73378</xdr:rowOff>
    </xdr:to>
    <xdr:cxnSp macro="">
      <xdr:nvCxnSpPr>
        <xdr:cNvPr id="385" name="直線コネクタ 384"/>
        <xdr:cNvCxnSpPr/>
      </xdr:nvCxnSpPr>
      <xdr:spPr>
        <a:xfrm>
          <a:off x="13512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86" name="フローチャート : 判断 38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87" name="テキスト ボックス 38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8" name="フローチャート : 判断 387"/>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9" name="テキスト ボックス 388"/>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59972</xdr:rowOff>
    </xdr:from>
    <xdr:to>
      <xdr:col>24</xdr:col>
      <xdr:colOff>609600</xdr:colOff>
      <xdr:row>39</xdr:row>
      <xdr:rowOff>161572</xdr:rowOff>
    </xdr:to>
    <xdr:sp macro="" textlink="">
      <xdr:nvSpPr>
        <xdr:cNvPr id="395" name="円/楕円 394"/>
        <xdr:cNvSpPr/>
      </xdr:nvSpPr>
      <xdr:spPr>
        <a:xfrm>
          <a:off x="16967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32049</xdr:rowOff>
    </xdr:from>
    <xdr:ext cx="762000" cy="259045"/>
    <xdr:sp macro="" textlink="">
      <xdr:nvSpPr>
        <xdr:cNvPr id="396" name="公債費負担の状況該当値テキスト"/>
        <xdr:cNvSpPr txBox="1"/>
      </xdr:nvSpPr>
      <xdr:spPr>
        <a:xfrm>
          <a:off x="17106900" y="671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7" name="円/楕円 396"/>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8" name="テキスト ボックス 39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9172</xdr:rowOff>
    </xdr:from>
    <xdr:to>
      <xdr:col>22</xdr:col>
      <xdr:colOff>254000</xdr:colOff>
      <xdr:row>40</xdr:row>
      <xdr:rowOff>110772</xdr:rowOff>
    </xdr:to>
    <xdr:sp macro="" textlink="">
      <xdr:nvSpPr>
        <xdr:cNvPr id="399" name="円/楕円 398"/>
        <xdr:cNvSpPr/>
      </xdr:nvSpPr>
      <xdr:spPr>
        <a:xfrm>
          <a:off x="15240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95549</xdr:rowOff>
    </xdr:from>
    <xdr:ext cx="762000" cy="259045"/>
    <xdr:sp macro="" textlink="">
      <xdr:nvSpPr>
        <xdr:cNvPr id="400" name="テキスト ボックス 399"/>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22578</xdr:rowOff>
    </xdr:from>
    <xdr:to>
      <xdr:col>21</xdr:col>
      <xdr:colOff>50800</xdr:colOff>
      <xdr:row>40</xdr:row>
      <xdr:rowOff>124178</xdr:rowOff>
    </xdr:to>
    <xdr:sp macro="" textlink="">
      <xdr:nvSpPr>
        <xdr:cNvPr id="401" name="円/楕円 400"/>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134355</xdr:rowOff>
    </xdr:from>
    <xdr:ext cx="762000" cy="259045"/>
    <xdr:sp macro="" textlink="">
      <xdr:nvSpPr>
        <xdr:cNvPr id="402" name="テキスト ボックス 401"/>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9172</xdr:rowOff>
    </xdr:from>
    <xdr:to>
      <xdr:col>19</xdr:col>
      <xdr:colOff>533400</xdr:colOff>
      <xdr:row>40</xdr:row>
      <xdr:rowOff>110772</xdr:rowOff>
    </xdr:to>
    <xdr:sp macro="" textlink="">
      <xdr:nvSpPr>
        <xdr:cNvPr id="403" name="円/楕円 402"/>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120949</xdr:rowOff>
    </xdr:from>
    <xdr:ext cx="762000" cy="259045"/>
    <xdr:sp macro="" textlink="">
      <xdr:nvSpPr>
        <xdr:cNvPr id="404" name="テキスト ボックス 403"/>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区債残高や職員の退職手当支給予定額等の総額である将来負担額は</a:t>
          </a:r>
          <a:r>
            <a:rPr kumimoji="1" lang="en-US" altLang="ja-JP" sz="1300">
              <a:latin typeface="ＭＳ Ｐゴシック"/>
            </a:rPr>
            <a:t>272</a:t>
          </a:r>
          <a:r>
            <a:rPr kumimoji="1" lang="ja-JP" altLang="en-US" sz="1300">
              <a:latin typeface="ＭＳ Ｐゴシック"/>
            </a:rPr>
            <a:t>億円となり、基金などの充当可能財源等は</a:t>
          </a:r>
          <a:r>
            <a:rPr kumimoji="1" lang="en-US" altLang="ja-JP" sz="1300">
              <a:latin typeface="ＭＳ Ｐゴシック"/>
            </a:rPr>
            <a:t>1,660</a:t>
          </a:r>
          <a:r>
            <a:rPr kumimoji="1" lang="ja-JP" altLang="en-US" sz="1300">
              <a:latin typeface="ＭＳ Ｐゴシック"/>
            </a:rPr>
            <a:t>億円となりました。</a:t>
          </a:r>
        </a:p>
        <a:p>
          <a:r>
            <a:rPr kumimoji="1" lang="ja-JP" altLang="en-US" sz="1300">
              <a:latin typeface="ＭＳ Ｐゴシック"/>
            </a:rPr>
            <a:t>将来負担比率は、充当可能財源等が将来負担額を上回っており、実数では△</a:t>
          </a:r>
          <a:r>
            <a:rPr kumimoji="1" lang="en-US" altLang="ja-JP" sz="1300">
              <a:latin typeface="ＭＳ Ｐゴシック"/>
            </a:rPr>
            <a:t>193.9</a:t>
          </a:r>
          <a:r>
            <a:rPr kumimoji="1" lang="ja-JP" altLang="en-US" sz="1300">
              <a:latin typeface="ＭＳ Ｐゴシック"/>
            </a:rPr>
            <a:t>％と負の値となるなど、区財政は健全な状況です。</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5" name="直線コネクタ 424"/>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6"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7" name="直線コネクタ 426"/>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28"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0"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1" name="フローチャート : 判断 430"/>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2" name="フローチャート : 判断 431"/>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3" name="テキスト ボックス 432"/>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4" name="フローチャート : 判断 433"/>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5" name="テキスト ボックス 434"/>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6" name="フローチャート : 判断 435"/>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7" name="テキスト ボックス 436"/>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38" name="フローチャート : 判断 437"/>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39" name="テキスト ボックス 438"/>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240,585
222,165
20.37
160,447,216
149,211,903
11,151,238
75,552,703
3,785,973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地方税などの使途が特定されていない経常的な収入（以下「経常一般財源」）を財源とする人件費は、職員給のうち勤勉手当支給月数の増や地方公務員共済組合等負担金の増などにより前年度比増加していますが、計算の分母である経常一般財源が更に増加しているため、比率が低下して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132443</xdr:rowOff>
    </xdr:from>
    <xdr:to>
      <xdr:col>7</xdr:col>
      <xdr:colOff>15875</xdr:colOff>
      <xdr:row>41</xdr:row>
      <xdr:rowOff>26307</xdr:rowOff>
    </xdr:to>
    <xdr:cxnSp macro="">
      <xdr:nvCxnSpPr>
        <xdr:cNvPr id="61" name="直線コネクタ 60"/>
        <xdr:cNvCxnSpPr/>
      </xdr:nvCxnSpPr>
      <xdr:spPr>
        <a:xfrm flipV="1">
          <a:off x="4826000" y="56188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169834</xdr:rowOff>
    </xdr:from>
    <xdr:ext cx="762000" cy="259045"/>
    <xdr:sp macro="" textlink="">
      <xdr:nvSpPr>
        <xdr:cNvPr id="62"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41</xdr:row>
      <xdr:rowOff>26307</xdr:rowOff>
    </xdr:from>
    <xdr:to>
      <xdr:col>7</xdr:col>
      <xdr:colOff>104775</xdr:colOff>
      <xdr:row>41</xdr:row>
      <xdr:rowOff>26307</xdr:rowOff>
    </xdr:to>
    <xdr:cxnSp macro="">
      <xdr:nvCxnSpPr>
        <xdr:cNvPr id="63" name="直線コネクタ 62"/>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47370</xdr:rowOff>
    </xdr:from>
    <xdr:ext cx="762000" cy="259045"/>
    <xdr:sp macro="" textlink="">
      <xdr:nvSpPr>
        <xdr:cNvPr id="64" name="人件費最大値テキスト"/>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32</xdr:row>
      <xdr:rowOff>132443</xdr:rowOff>
    </xdr:from>
    <xdr:to>
      <xdr:col>7</xdr:col>
      <xdr:colOff>104775</xdr:colOff>
      <xdr:row>32</xdr:row>
      <xdr:rowOff>132443</xdr:rowOff>
    </xdr:to>
    <xdr:cxnSp macro="">
      <xdr:nvCxnSpPr>
        <xdr:cNvPr id="65" name="直線コネクタ 64"/>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132443</xdr:rowOff>
    </xdr:from>
    <xdr:to>
      <xdr:col>7</xdr:col>
      <xdr:colOff>15875</xdr:colOff>
      <xdr:row>34</xdr:row>
      <xdr:rowOff>94343</xdr:rowOff>
    </xdr:to>
    <xdr:cxnSp macro="">
      <xdr:nvCxnSpPr>
        <xdr:cNvPr id="66" name="直線コネクタ 65"/>
        <xdr:cNvCxnSpPr/>
      </xdr:nvCxnSpPr>
      <xdr:spPr>
        <a:xfrm flipV="1">
          <a:off x="3987800" y="5618843"/>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7"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68" name="フローチャート : 判断 67"/>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94343</xdr:rowOff>
    </xdr:from>
    <xdr:to>
      <xdr:col>5</xdr:col>
      <xdr:colOff>549275</xdr:colOff>
      <xdr:row>36</xdr:row>
      <xdr:rowOff>45357</xdr:rowOff>
    </xdr:to>
    <xdr:cxnSp macro="">
      <xdr:nvCxnSpPr>
        <xdr:cNvPr id="69" name="直線コネクタ 68"/>
        <xdr:cNvCxnSpPr/>
      </xdr:nvCxnSpPr>
      <xdr:spPr>
        <a:xfrm flipV="1">
          <a:off x="3098800" y="59236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62593</xdr:rowOff>
    </xdr:from>
    <xdr:to>
      <xdr:col>5</xdr:col>
      <xdr:colOff>600075</xdr:colOff>
      <xdr:row>37</xdr:row>
      <xdr:rowOff>164193</xdr:rowOff>
    </xdr:to>
    <xdr:sp macro="" textlink="">
      <xdr:nvSpPr>
        <xdr:cNvPr id="70" name="フローチャート : 判断 69"/>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148970</xdr:rowOff>
    </xdr:from>
    <xdr:ext cx="736600" cy="259045"/>
    <xdr:sp macro="" textlink="">
      <xdr:nvSpPr>
        <xdr:cNvPr id="71" name="テキスト ボックス 70"/>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143328</xdr:rowOff>
    </xdr:to>
    <xdr:cxnSp macro="">
      <xdr:nvCxnSpPr>
        <xdr:cNvPr id="72" name="直線コネクタ 71"/>
        <xdr:cNvCxnSpPr/>
      </xdr:nvCxnSpPr>
      <xdr:spPr>
        <a:xfrm flipV="1">
          <a:off x="2209800" y="6217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87085</xdr:rowOff>
    </xdr:from>
    <xdr:to>
      <xdr:col>4</xdr:col>
      <xdr:colOff>396875</xdr:colOff>
      <xdr:row>39</xdr:row>
      <xdr:rowOff>17235</xdr:rowOff>
    </xdr:to>
    <xdr:sp macro="" textlink="">
      <xdr:nvSpPr>
        <xdr:cNvPr id="73" name="フローチャート : 判断 72"/>
        <xdr:cNvSpPr/>
      </xdr:nvSpPr>
      <xdr:spPr>
        <a:xfrm>
          <a:off x="3048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74" name="テキスト ボックス 73"/>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37</xdr:row>
      <xdr:rowOff>4536</xdr:rowOff>
    </xdr:to>
    <xdr:cxnSp macro="">
      <xdr:nvCxnSpPr>
        <xdr:cNvPr id="75" name="直線コネクタ 74"/>
        <xdr:cNvCxnSpPr/>
      </xdr:nvCxnSpPr>
      <xdr:spPr>
        <a:xfrm flipV="1">
          <a:off x="1320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46265</xdr:rowOff>
    </xdr:from>
    <xdr:to>
      <xdr:col>3</xdr:col>
      <xdr:colOff>193675</xdr:colOff>
      <xdr:row>39</xdr:row>
      <xdr:rowOff>147865</xdr:rowOff>
    </xdr:to>
    <xdr:sp macro="" textlink="">
      <xdr:nvSpPr>
        <xdr:cNvPr id="76" name="フローチャート : 判断 75"/>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77" name="テキスト ボックス 76"/>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32</xdr:row>
      <xdr:rowOff>81643</xdr:rowOff>
    </xdr:from>
    <xdr:to>
      <xdr:col>7</xdr:col>
      <xdr:colOff>66675</xdr:colOff>
      <xdr:row>33</xdr:row>
      <xdr:rowOff>11793</xdr:rowOff>
    </xdr:to>
    <xdr:sp macro="" textlink="">
      <xdr:nvSpPr>
        <xdr:cNvPr id="85" name="円/楕円 84"/>
        <xdr:cNvSpPr/>
      </xdr:nvSpPr>
      <xdr:spPr>
        <a:xfrm>
          <a:off x="47752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161670</xdr:rowOff>
    </xdr:from>
    <xdr:ext cx="762000" cy="259045"/>
    <xdr:sp macro="" textlink="">
      <xdr:nvSpPr>
        <xdr:cNvPr id="86" name="人件費該当値テキスト"/>
        <xdr:cNvSpPr txBox="1"/>
      </xdr:nvSpPr>
      <xdr:spPr>
        <a:xfrm>
          <a:off x="4914900" y="547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43543</xdr:rowOff>
    </xdr:from>
    <xdr:to>
      <xdr:col>5</xdr:col>
      <xdr:colOff>600075</xdr:colOff>
      <xdr:row>34</xdr:row>
      <xdr:rowOff>145143</xdr:rowOff>
    </xdr:to>
    <xdr:sp macro="" textlink="">
      <xdr:nvSpPr>
        <xdr:cNvPr id="87" name="円/楕円 86"/>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155320</xdr:rowOff>
    </xdr:from>
    <xdr:ext cx="736600" cy="259045"/>
    <xdr:sp macro="" textlink="">
      <xdr:nvSpPr>
        <xdr:cNvPr id="88" name="テキスト ボックス 87"/>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89" name="円/楕円 88"/>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90" name="テキスト ボックス 89"/>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1" name="円/楕円 90"/>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2" name="テキスト ボックス 91"/>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3" name="円/楕円 92"/>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4" name="テキスト ボックス 93"/>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物件費は、庁内情報機器等管理運用の増などにより前年度比増加していますが、計算の分母である経常一般財源が更に増加しているため、比率が低下してい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2" name="直線コネクタ 121"/>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macro="" textlink="">
      <xdr:nvSpPr>
        <xdr:cNvPr id="125"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6" name="直線コネクタ 125"/>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44450</xdr:rowOff>
    </xdr:from>
    <xdr:to>
      <xdr:col>24</xdr:col>
      <xdr:colOff>31750</xdr:colOff>
      <xdr:row>20</xdr:row>
      <xdr:rowOff>76200</xdr:rowOff>
    </xdr:to>
    <xdr:cxnSp macro="">
      <xdr:nvCxnSpPr>
        <xdr:cNvPr id="127" name="直線コネクタ 126"/>
        <xdr:cNvCxnSpPr/>
      </xdr:nvCxnSpPr>
      <xdr:spPr>
        <a:xfrm flipV="1">
          <a:off x="15671800" y="3302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76200</xdr:rowOff>
    </xdr:from>
    <xdr:to>
      <xdr:col>22</xdr:col>
      <xdr:colOff>565150</xdr:colOff>
      <xdr:row>20</xdr:row>
      <xdr:rowOff>114300</xdr:rowOff>
    </xdr:to>
    <xdr:cxnSp macro="">
      <xdr:nvCxnSpPr>
        <xdr:cNvPr id="130" name="直線コネクタ 129"/>
        <xdr:cNvCxnSpPr/>
      </xdr:nvCxnSpPr>
      <xdr:spPr>
        <a:xfrm flipV="1">
          <a:off x="14782800" y="350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1" name="フローチャート :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32" name="テキスト ボックス 131"/>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25400</xdr:rowOff>
    </xdr:from>
    <xdr:to>
      <xdr:col>21</xdr:col>
      <xdr:colOff>361950</xdr:colOff>
      <xdr:row>20</xdr:row>
      <xdr:rowOff>114300</xdr:rowOff>
    </xdr:to>
    <xdr:cxnSp macro="">
      <xdr:nvCxnSpPr>
        <xdr:cNvPr id="133" name="直線コネクタ 132"/>
        <xdr:cNvCxnSpPr/>
      </xdr:nvCxnSpPr>
      <xdr:spPr>
        <a:xfrm>
          <a:off x="13893800" y="345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107950</xdr:rowOff>
    </xdr:from>
    <xdr:to>
      <xdr:col>20</xdr:col>
      <xdr:colOff>158750</xdr:colOff>
      <xdr:row>20</xdr:row>
      <xdr:rowOff>25400</xdr:rowOff>
    </xdr:to>
    <xdr:cxnSp macro="">
      <xdr:nvCxnSpPr>
        <xdr:cNvPr id="136" name="直線コネクタ 135"/>
        <xdr:cNvCxnSpPr/>
      </xdr:nvCxnSpPr>
      <xdr:spPr>
        <a:xfrm>
          <a:off x="13004800" y="336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7" name="フローチャート :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38" name="テキスト ボックス 137"/>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9" name="フローチャート :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165100</xdr:rowOff>
    </xdr:from>
    <xdr:to>
      <xdr:col>24</xdr:col>
      <xdr:colOff>82550</xdr:colOff>
      <xdr:row>19</xdr:row>
      <xdr:rowOff>95250</xdr:rowOff>
    </xdr:to>
    <xdr:sp macro="" textlink="">
      <xdr:nvSpPr>
        <xdr:cNvPr id="146" name="円/楕円 145"/>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25400</xdr:rowOff>
    </xdr:from>
    <xdr:to>
      <xdr:col>22</xdr:col>
      <xdr:colOff>615950</xdr:colOff>
      <xdr:row>20</xdr:row>
      <xdr:rowOff>127000</xdr:rowOff>
    </xdr:to>
    <xdr:sp macro="" textlink="">
      <xdr:nvSpPr>
        <xdr:cNvPr id="148" name="円/楕円 147"/>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111777</xdr:rowOff>
    </xdr:from>
    <xdr:ext cx="736600" cy="259045"/>
    <xdr:sp macro="" textlink="">
      <xdr:nvSpPr>
        <xdr:cNvPr id="149" name="テキスト ボックス 148"/>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63500</xdr:rowOff>
    </xdr:from>
    <xdr:to>
      <xdr:col>21</xdr:col>
      <xdr:colOff>412750</xdr:colOff>
      <xdr:row>20</xdr:row>
      <xdr:rowOff>165100</xdr:rowOff>
    </xdr:to>
    <xdr:sp macro="" textlink="">
      <xdr:nvSpPr>
        <xdr:cNvPr id="150" name="円/楕円 149"/>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149877</xdr:rowOff>
    </xdr:from>
    <xdr:ext cx="762000" cy="259045"/>
    <xdr:sp macro="" textlink="">
      <xdr:nvSpPr>
        <xdr:cNvPr id="151" name="テキスト ボックス 150"/>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146050</xdr:rowOff>
    </xdr:from>
    <xdr:to>
      <xdr:col>20</xdr:col>
      <xdr:colOff>209550</xdr:colOff>
      <xdr:row>20</xdr:row>
      <xdr:rowOff>76200</xdr:rowOff>
    </xdr:to>
    <xdr:sp macro="" textlink="">
      <xdr:nvSpPr>
        <xdr:cNvPr id="152" name="円/楕円 151"/>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60977</xdr:rowOff>
    </xdr:from>
    <xdr:ext cx="762000" cy="259045"/>
    <xdr:sp macro="" textlink="">
      <xdr:nvSpPr>
        <xdr:cNvPr id="153" name="テキスト ボックス 152"/>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57150</xdr:rowOff>
    </xdr:from>
    <xdr:to>
      <xdr:col>19</xdr:col>
      <xdr:colOff>6350</xdr:colOff>
      <xdr:row>19</xdr:row>
      <xdr:rowOff>158750</xdr:rowOff>
    </xdr:to>
    <xdr:sp macro="" textlink="">
      <xdr:nvSpPr>
        <xdr:cNvPr id="154" name="円/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扶助費は、区内私立保育園委託の増などにより前年度比増加していますが、計算の分母である経常一般財源が更に増加しているため、比率が低下してい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3" name="直線コネクタ 182"/>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8890</xdr:rowOff>
    </xdr:to>
    <xdr:cxnSp macro="">
      <xdr:nvCxnSpPr>
        <xdr:cNvPr id="188" name="直線コネクタ 187"/>
        <xdr:cNvCxnSpPr/>
      </xdr:nvCxnSpPr>
      <xdr:spPr>
        <a:xfrm flipV="1">
          <a:off x="3987800" y="9423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0" name="フローチャート :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8890</xdr:rowOff>
    </xdr:to>
    <xdr:cxnSp macro="">
      <xdr:nvCxnSpPr>
        <xdr:cNvPr id="191" name="直線コネクタ 190"/>
        <xdr:cNvCxnSpPr/>
      </xdr:nvCxnSpPr>
      <xdr:spPr>
        <a:xfrm>
          <a:off x="3098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2" name="フローチャート :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3" name="テキスト ボックス 192"/>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119380</xdr:rowOff>
    </xdr:from>
    <xdr:to>
      <xdr:col>4</xdr:col>
      <xdr:colOff>346075</xdr:colOff>
      <xdr:row>54</xdr:row>
      <xdr:rowOff>157480</xdr:rowOff>
    </xdr:to>
    <xdr:cxnSp macro="">
      <xdr:nvCxnSpPr>
        <xdr:cNvPr id="194" name="直線コネクタ 193"/>
        <xdr:cNvCxnSpPr/>
      </xdr:nvCxnSpPr>
      <xdr:spPr>
        <a:xfrm>
          <a:off x="2209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macro="" textlink="">
      <xdr:nvSpPr>
        <xdr:cNvPr id="195" name="フローチャート : 判断 194"/>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63517</xdr:rowOff>
    </xdr:from>
    <xdr:ext cx="762000" cy="259045"/>
    <xdr:sp macro="" textlink="">
      <xdr:nvSpPr>
        <xdr:cNvPr id="196" name="テキスト ボックス 195"/>
        <xdr:cNvSpPr txBox="1"/>
      </xdr:nvSpPr>
      <xdr:spPr>
        <a:xfrm>
          <a:off x="2717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96520</xdr:rowOff>
    </xdr:from>
    <xdr:to>
      <xdr:col>3</xdr:col>
      <xdr:colOff>142875</xdr:colOff>
      <xdr:row>54</xdr:row>
      <xdr:rowOff>119380</xdr:rowOff>
    </xdr:to>
    <xdr:cxnSp macro="">
      <xdr:nvCxnSpPr>
        <xdr:cNvPr id="197" name="直線コネクタ 196"/>
        <xdr:cNvCxnSpPr/>
      </xdr:nvCxnSpPr>
      <xdr:spPr>
        <a:xfrm>
          <a:off x="1320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macro="" textlink="">
      <xdr:nvSpPr>
        <xdr:cNvPr id="198" name="フローチャート : 判断 197"/>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17797</xdr:rowOff>
    </xdr:from>
    <xdr:ext cx="762000" cy="259045"/>
    <xdr:sp macro="" textlink="">
      <xdr:nvSpPr>
        <xdr:cNvPr id="199" name="テキスト ボックス 198"/>
        <xdr:cNvSpPr txBox="1"/>
      </xdr:nvSpPr>
      <xdr:spPr>
        <a:xfrm>
          <a:off x="1828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0" name="フローチャート :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01" name="テキスト ボックス 200"/>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7" name="円/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129540</xdr:rowOff>
    </xdr:from>
    <xdr:to>
      <xdr:col>5</xdr:col>
      <xdr:colOff>600075</xdr:colOff>
      <xdr:row>55</xdr:row>
      <xdr:rowOff>59690</xdr:rowOff>
    </xdr:to>
    <xdr:sp macro="" textlink="">
      <xdr:nvSpPr>
        <xdr:cNvPr id="209" name="円/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11" name="円/楕円 210"/>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2" name="テキスト ボックス 211"/>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68580</xdr:rowOff>
    </xdr:from>
    <xdr:to>
      <xdr:col>3</xdr:col>
      <xdr:colOff>193675</xdr:colOff>
      <xdr:row>54</xdr:row>
      <xdr:rowOff>170180</xdr:rowOff>
    </xdr:to>
    <xdr:sp macro="" textlink="">
      <xdr:nvSpPr>
        <xdr:cNvPr id="213" name="円/楕円 212"/>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8907</xdr:rowOff>
    </xdr:from>
    <xdr:ext cx="762000" cy="259045"/>
    <xdr:sp macro="" textlink="">
      <xdr:nvSpPr>
        <xdr:cNvPr id="214" name="テキスト ボックス 213"/>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45720</xdr:rowOff>
    </xdr:from>
    <xdr:to>
      <xdr:col>1</xdr:col>
      <xdr:colOff>676275</xdr:colOff>
      <xdr:row>54</xdr:row>
      <xdr:rowOff>147320</xdr:rowOff>
    </xdr:to>
    <xdr:sp macro="" textlink="">
      <xdr:nvSpPr>
        <xdr:cNvPr id="215" name="円/楕円 214"/>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157497</xdr:rowOff>
    </xdr:from>
    <xdr:ext cx="762000" cy="259045"/>
    <xdr:sp macro="" textlink="">
      <xdr:nvSpPr>
        <xdr:cNvPr id="216" name="テキスト ボックス 215"/>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維持補修費、貸付金及び繰出金は、維持補修費や貸付金が前年度比減となったものの、繰出金が増となったため、全体で増加しています。しかし、計算の分母である経常一般財源が更に増加しているため、比率は低下しています。</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2" name="直線コネクタ 241"/>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127000</xdr:rowOff>
    </xdr:from>
    <xdr:to>
      <xdr:col>24</xdr:col>
      <xdr:colOff>31750</xdr:colOff>
      <xdr:row>53</xdr:row>
      <xdr:rowOff>115570</xdr:rowOff>
    </xdr:to>
    <xdr:cxnSp macro="">
      <xdr:nvCxnSpPr>
        <xdr:cNvPr id="247" name="直線コネクタ 246"/>
        <xdr:cNvCxnSpPr/>
      </xdr:nvCxnSpPr>
      <xdr:spPr>
        <a:xfrm flipV="1">
          <a:off x="15671800" y="90424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8"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9" name="フローチャート : 判断 248"/>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115570</xdr:rowOff>
    </xdr:from>
    <xdr:to>
      <xdr:col>22</xdr:col>
      <xdr:colOff>565150</xdr:colOff>
      <xdr:row>54</xdr:row>
      <xdr:rowOff>12700</xdr:rowOff>
    </xdr:to>
    <xdr:cxnSp macro="">
      <xdr:nvCxnSpPr>
        <xdr:cNvPr id="250" name="直線コネクタ 249"/>
        <xdr:cNvCxnSpPr/>
      </xdr:nvCxnSpPr>
      <xdr:spPr>
        <a:xfrm flipV="1">
          <a:off x="14782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1" name="フローチャート : 判断 250"/>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52" name="テキスト ボックス 251"/>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115570</xdr:rowOff>
    </xdr:from>
    <xdr:to>
      <xdr:col>21</xdr:col>
      <xdr:colOff>361950</xdr:colOff>
      <xdr:row>54</xdr:row>
      <xdr:rowOff>12700</xdr:rowOff>
    </xdr:to>
    <xdr:cxnSp macro="">
      <xdr:nvCxnSpPr>
        <xdr:cNvPr id="253" name="直線コネクタ 252"/>
        <xdr:cNvCxnSpPr/>
      </xdr:nvCxnSpPr>
      <xdr:spPr>
        <a:xfrm>
          <a:off x="13893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macro="" textlink="">
      <xdr:nvSpPr>
        <xdr:cNvPr id="254" name="フローチャート : 判断 253"/>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55" name="テキスト ボックス 25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46990</xdr:rowOff>
    </xdr:from>
    <xdr:to>
      <xdr:col>20</xdr:col>
      <xdr:colOff>158750</xdr:colOff>
      <xdr:row>53</xdr:row>
      <xdr:rowOff>115570</xdr:rowOff>
    </xdr:to>
    <xdr:cxnSp macro="">
      <xdr:nvCxnSpPr>
        <xdr:cNvPr id="256" name="直線コネクタ 255"/>
        <xdr:cNvCxnSpPr/>
      </xdr:nvCxnSpPr>
      <xdr:spPr>
        <a:xfrm>
          <a:off x="13004800" y="913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7" name="フローチャート :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58" name="テキスト ボックス 25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59" name="フローチャート :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52</xdr:row>
      <xdr:rowOff>76200</xdr:rowOff>
    </xdr:from>
    <xdr:to>
      <xdr:col>24</xdr:col>
      <xdr:colOff>82550</xdr:colOff>
      <xdr:row>53</xdr:row>
      <xdr:rowOff>6350</xdr:rowOff>
    </xdr:to>
    <xdr:sp macro="" textlink="">
      <xdr:nvSpPr>
        <xdr:cNvPr id="266" name="円/楕円 265"/>
        <xdr:cNvSpPr/>
      </xdr:nvSpPr>
      <xdr:spPr>
        <a:xfrm>
          <a:off x="16459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156227</xdr:rowOff>
    </xdr:from>
    <xdr:ext cx="762000" cy="259045"/>
    <xdr:sp macro="" textlink="">
      <xdr:nvSpPr>
        <xdr:cNvPr id="267" name="その他該当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64770</xdr:rowOff>
    </xdr:from>
    <xdr:to>
      <xdr:col>22</xdr:col>
      <xdr:colOff>615950</xdr:colOff>
      <xdr:row>53</xdr:row>
      <xdr:rowOff>166370</xdr:rowOff>
    </xdr:to>
    <xdr:sp macro="" textlink="">
      <xdr:nvSpPr>
        <xdr:cNvPr id="268" name="円/楕円 267"/>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5097</xdr:rowOff>
    </xdr:from>
    <xdr:ext cx="736600" cy="259045"/>
    <xdr:sp macro="" textlink="">
      <xdr:nvSpPr>
        <xdr:cNvPr id="269" name="テキスト ボックス 268"/>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0" name="円/楕円 269"/>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1" name="テキスト ボックス 270"/>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64770</xdr:rowOff>
    </xdr:from>
    <xdr:to>
      <xdr:col>20</xdr:col>
      <xdr:colOff>209550</xdr:colOff>
      <xdr:row>53</xdr:row>
      <xdr:rowOff>166370</xdr:rowOff>
    </xdr:to>
    <xdr:sp macro="" textlink="">
      <xdr:nvSpPr>
        <xdr:cNvPr id="272" name="円/楕円 271"/>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5097</xdr:rowOff>
    </xdr:from>
    <xdr:ext cx="762000" cy="259045"/>
    <xdr:sp macro="" textlink="">
      <xdr:nvSpPr>
        <xdr:cNvPr id="273" name="テキスト ボックス 272"/>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167640</xdr:rowOff>
    </xdr:from>
    <xdr:to>
      <xdr:col>19</xdr:col>
      <xdr:colOff>6350</xdr:colOff>
      <xdr:row>53</xdr:row>
      <xdr:rowOff>97790</xdr:rowOff>
    </xdr:to>
    <xdr:sp macro="" textlink="">
      <xdr:nvSpPr>
        <xdr:cNvPr id="274" name="円/楕円 273"/>
        <xdr:cNvSpPr/>
      </xdr:nvSpPr>
      <xdr:spPr>
        <a:xfrm>
          <a:off x="12954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107967</xdr:rowOff>
    </xdr:from>
    <xdr:ext cx="762000" cy="259045"/>
    <xdr:sp macro="" textlink="">
      <xdr:nvSpPr>
        <xdr:cNvPr id="275" name="テキスト ボックス 274"/>
        <xdr:cNvSpPr txBox="1"/>
      </xdr:nvSpPr>
      <xdr:spPr>
        <a:xfrm>
          <a:off x="12623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比率計算の分子である、経常一般財源を財源とする補助費等が、融資事業の実績による減などにより前年度比減少するとともに、計算の分母である経常一般財源が増加しているため、比率は低下しています。</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5" name="直線コネクタ 304"/>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macro="" textlink="">
      <xdr:nvSpPr>
        <xdr:cNvPr id="306"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7" name="直線コネクタ 306"/>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macro="" textlink="">
      <xdr:nvSpPr>
        <xdr:cNvPr id="308"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9" name="直線コネクタ 308"/>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41</xdr:row>
      <xdr:rowOff>69850</xdr:rowOff>
    </xdr:to>
    <xdr:cxnSp macro="">
      <xdr:nvCxnSpPr>
        <xdr:cNvPr id="310" name="直線コネクタ 309"/>
        <xdr:cNvCxnSpPr/>
      </xdr:nvCxnSpPr>
      <xdr:spPr>
        <a:xfrm flipV="1">
          <a:off x="15671800" y="6250214"/>
          <a:ext cx="8382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1"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2" name="フローチャート :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86178</xdr:rowOff>
    </xdr:from>
    <xdr:to>
      <xdr:col>22</xdr:col>
      <xdr:colOff>565150</xdr:colOff>
      <xdr:row>41</xdr:row>
      <xdr:rowOff>69850</xdr:rowOff>
    </xdr:to>
    <xdr:cxnSp macro="">
      <xdr:nvCxnSpPr>
        <xdr:cNvPr id="313" name="直線コネクタ 312"/>
        <xdr:cNvCxnSpPr/>
      </xdr:nvCxnSpPr>
      <xdr:spPr>
        <a:xfrm>
          <a:off x="14782800" y="67727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4" name="フローチャート :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5" name="テキスト ボックス 314"/>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86178</xdr:rowOff>
    </xdr:from>
    <xdr:to>
      <xdr:col>21</xdr:col>
      <xdr:colOff>361950</xdr:colOff>
      <xdr:row>39</xdr:row>
      <xdr:rowOff>151493</xdr:rowOff>
    </xdr:to>
    <xdr:cxnSp macro="">
      <xdr:nvCxnSpPr>
        <xdr:cNvPr id="316" name="直線コネクタ 315"/>
        <xdr:cNvCxnSpPr/>
      </xdr:nvCxnSpPr>
      <xdr:spPr>
        <a:xfrm flipV="1">
          <a:off x="13893800" y="6772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57349</xdr:rowOff>
    </xdr:from>
    <xdr:ext cx="762000" cy="259045"/>
    <xdr:sp macro="" textlink="">
      <xdr:nvSpPr>
        <xdr:cNvPr id="318" name="テキスト ボックス 317"/>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151493</xdr:rowOff>
    </xdr:from>
    <xdr:to>
      <xdr:col>20</xdr:col>
      <xdr:colOff>158750</xdr:colOff>
      <xdr:row>40</xdr:row>
      <xdr:rowOff>110672</xdr:rowOff>
    </xdr:to>
    <xdr:cxnSp macro="">
      <xdr:nvCxnSpPr>
        <xdr:cNvPr id="319" name="直線コネクタ 318"/>
        <xdr:cNvCxnSpPr/>
      </xdr:nvCxnSpPr>
      <xdr:spPr>
        <a:xfrm flipV="1">
          <a:off x="13004800" y="6838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20" name="フローチャート : 判断 31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21" name="テキスト ボックス 320"/>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2" name="フローチャート : 判断 32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23" name="テキスト ボックス 32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27214</xdr:rowOff>
    </xdr:from>
    <xdr:to>
      <xdr:col>24</xdr:col>
      <xdr:colOff>82550</xdr:colOff>
      <xdr:row>36</xdr:row>
      <xdr:rowOff>128814</xdr:rowOff>
    </xdr:to>
    <xdr:sp macro="" textlink="">
      <xdr:nvSpPr>
        <xdr:cNvPr id="329" name="円/楕円 328"/>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43741</xdr:rowOff>
    </xdr:from>
    <xdr:ext cx="762000" cy="259045"/>
    <xdr:sp macro="" textlink="">
      <xdr:nvSpPr>
        <xdr:cNvPr id="330"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19050</xdr:rowOff>
    </xdr:from>
    <xdr:to>
      <xdr:col>22</xdr:col>
      <xdr:colOff>615950</xdr:colOff>
      <xdr:row>41</xdr:row>
      <xdr:rowOff>120650</xdr:rowOff>
    </xdr:to>
    <xdr:sp macro="" textlink="">
      <xdr:nvSpPr>
        <xdr:cNvPr id="331" name="円/楕円 330"/>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105427</xdr:rowOff>
    </xdr:from>
    <xdr:ext cx="736600" cy="259045"/>
    <xdr:sp macro="" textlink="">
      <xdr:nvSpPr>
        <xdr:cNvPr id="332" name="テキスト ボックス 331"/>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35378</xdr:rowOff>
    </xdr:from>
    <xdr:to>
      <xdr:col>21</xdr:col>
      <xdr:colOff>412750</xdr:colOff>
      <xdr:row>39</xdr:row>
      <xdr:rowOff>136978</xdr:rowOff>
    </xdr:to>
    <xdr:sp macro="" textlink="">
      <xdr:nvSpPr>
        <xdr:cNvPr id="333" name="円/楕円 332"/>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121755</xdr:rowOff>
    </xdr:from>
    <xdr:ext cx="762000" cy="259045"/>
    <xdr:sp macro="" textlink="">
      <xdr:nvSpPr>
        <xdr:cNvPr id="334" name="テキスト ボックス 333"/>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100693</xdr:rowOff>
    </xdr:from>
    <xdr:to>
      <xdr:col>20</xdr:col>
      <xdr:colOff>209550</xdr:colOff>
      <xdr:row>40</xdr:row>
      <xdr:rowOff>30843</xdr:rowOff>
    </xdr:to>
    <xdr:sp macro="" textlink="">
      <xdr:nvSpPr>
        <xdr:cNvPr id="335" name="円/楕円 334"/>
        <xdr:cNvSpPr/>
      </xdr:nvSpPr>
      <xdr:spPr>
        <a:xfrm>
          <a:off x="13843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15620</xdr:rowOff>
    </xdr:from>
    <xdr:ext cx="762000" cy="259045"/>
    <xdr:sp macro="" textlink="">
      <xdr:nvSpPr>
        <xdr:cNvPr id="336" name="テキスト ボックス 335"/>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59872</xdr:rowOff>
    </xdr:from>
    <xdr:to>
      <xdr:col>19</xdr:col>
      <xdr:colOff>6350</xdr:colOff>
      <xdr:row>40</xdr:row>
      <xdr:rowOff>161472</xdr:rowOff>
    </xdr:to>
    <xdr:sp macro="" textlink="">
      <xdr:nvSpPr>
        <xdr:cNvPr id="337" name="円/楕円 336"/>
        <xdr:cNvSpPr/>
      </xdr:nvSpPr>
      <xdr:spPr>
        <a:xfrm>
          <a:off x="12954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146249</xdr:rowOff>
    </xdr:from>
    <xdr:ext cx="762000" cy="259045"/>
    <xdr:sp macro="" textlink="">
      <xdr:nvSpPr>
        <xdr:cNvPr id="338" name="テキスト ボックス 337"/>
        <xdr:cNvSpPr txBox="1"/>
      </xdr:nvSpPr>
      <xdr:spPr>
        <a:xfrm>
          <a:off x="12623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比率計算の分子である、経常一般財源を財源とする公債費は前年度と同額ですが、計算の分母である経常一般財源が増加しているため、比率が低下しています。</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7" name="直線コネクタ 366"/>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80735</xdr:rowOff>
    </xdr:from>
    <xdr:to>
      <xdr:col>7</xdr:col>
      <xdr:colOff>15875</xdr:colOff>
      <xdr:row>73</xdr:row>
      <xdr:rowOff>102507</xdr:rowOff>
    </xdr:to>
    <xdr:cxnSp macro="">
      <xdr:nvCxnSpPr>
        <xdr:cNvPr id="372" name="直線コネクタ 371"/>
        <xdr:cNvCxnSpPr/>
      </xdr:nvCxnSpPr>
      <xdr:spPr>
        <a:xfrm flipV="1">
          <a:off x="3987800" y="12596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7455</xdr:rowOff>
    </xdr:from>
    <xdr:ext cx="762000" cy="259045"/>
    <xdr:sp macro="" textlink="">
      <xdr:nvSpPr>
        <xdr:cNvPr id="373" name="公債費平均値テキスト"/>
        <xdr:cNvSpPr txBox="1"/>
      </xdr:nvSpPr>
      <xdr:spPr>
        <a:xfrm>
          <a:off x="4914900" y="12866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4" name="フローチャート : 判断 373"/>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102507</xdr:rowOff>
    </xdr:from>
    <xdr:to>
      <xdr:col>5</xdr:col>
      <xdr:colOff>549275</xdr:colOff>
      <xdr:row>73</xdr:row>
      <xdr:rowOff>113393</xdr:rowOff>
    </xdr:to>
    <xdr:cxnSp macro="">
      <xdr:nvCxnSpPr>
        <xdr:cNvPr id="375" name="直線コネクタ 374"/>
        <xdr:cNvCxnSpPr/>
      </xdr:nvCxnSpPr>
      <xdr:spPr>
        <a:xfrm flipV="1">
          <a:off x="3098800" y="12618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6" name="フローチャート : 判断 375"/>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143527</xdr:rowOff>
    </xdr:from>
    <xdr:ext cx="736600" cy="259045"/>
    <xdr:sp macro="" textlink="">
      <xdr:nvSpPr>
        <xdr:cNvPr id="377" name="テキスト ボックス 376"/>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113393</xdr:rowOff>
    </xdr:from>
    <xdr:to>
      <xdr:col>4</xdr:col>
      <xdr:colOff>346075</xdr:colOff>
      <xdr:row>73</xdr:row>
      <xdr:rowOff>113393</xdr:rowOff>
    </xdr:to>
    <xdr:cxnSp macro="">
      <xdr:nvCxnSpPr>
        <xdr:cNvPr id="378" name="直線コネクタ 377"/>
        <xdr:cNvCxnSpPr/>
      </xdr:nvCxnSpPr>
      <xdr:spPr>
        <a:xfrm>
          <a:off x="2209800" y="12629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macro="" textlink="">
      <xdr:nvSpPr>
        <xdr:cNvPr id="379" name="フローチャート : 判断 378"/>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37391</xdr:rowOff>
    </xdr:from>
    <xdr:ext cx="762000" cy="259045"/>
    <xdr:sp macro="" textlink="">
      <xdr:nvSpPr>
        <xdr:cNvPr id="380" name="テキスト ボックス 379"/>
        <xdr:cNvSpPr txBox="1"/>
      </xdr:nvSpPr>
      <xdr:spPr>
        <a:xfrm>
          <a:off x="2717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113393</xdr:rowOff>
    </xdr:from>
    <xdr:to>
      <xdr:col>3</xdr:col>
      <xdr:colOff>142875</xdr:colOff>
      <xdr:row>73</xdr:row>
      <xdr:rowOff>113393</xdr:rowOff>
    </xdr:to>
    <xdr:cxnSp macro="">
      <xdr:nvCxnSpPr>
        <xdr:cNvPr id="381" name="直線コネクタ 380"/>
        <xdr:cNvCxnSpPr/>
      </xdr:nvCxnSpPr>
      <xdr:spPr>
        <a:xfrm>
          <a:off x="1320800" y="12629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2" name="フローチャート : 判断 381"/>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102706</xdr:rowOff>
    </xdr:from>
    <xdr:ext cx="762000" cy="259045"/>
    <xdr:sp macro="" textlink="">
      <xdr:nvSpPr>
        <xdr:cNvPr id="383" name="テキスト ボックス 382"/>
        <xdr:cNvSpPr txBox="1"/>
      </xdr:nvSpPr>
      <xdr:spPr>
        <a:xfrm>
          <a:off x="1828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384" name="フローチャート : 判断 383"/>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59163</xdr:rowOff>
    </xdr:from>
    <xdr:ext cx="762000" cy="259045"/>
    <xdr:sp macro="" textlink="">
      <xdr:nvSpPr>
        <xdr:cNvPr id="385" name="テキスト ボックス 384"/>
        <xdr:cNvSpPr txBox="1"/>
      </xdr:nvSpPr>
      <xdr:spPr>
        <a:xfrm>
          <a:off x="939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29935</xdr:rowOff>
    </xdr:from>
    <xdr:to>
      <xdr:col>7</xdr:col>
      <xdr:colOff>66675</xdr:colOff>
      <xdr:row>73</xdr:row>
      <xdr:rowOff>131535</xdr:rowOff>
    </xdr:to>
    <xdr:sp macro="" textlink="">
      <xdr:nvSpPr>
        <xdr:cNvPr id="391" name="円/楕円 390"/>
        <xdr:cNvSpPr/>
      </xdr:nvSpPr>
      <xdr:spPr>
        <a:xfrm>
          <a:off x="47752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109962</xdr:rowOff>
    </xdr:from>
    <xdr:ext cx="762000" cy="259045"/>
    <xdr:sp macro="" textlink="">
      <xdr:nvSpPr>
        <xdr:cNvPr id="392" name="公債費該当値テキスト"/>
        <xdr:cNvSpPr txBox="1"/>
      </xdr:nvSpPr>
      <xdr:spPr>
        <a:xfrm>
          <a:off x="4914900" y="124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51707</xdr:rowOff>
    </xdr:from>
    <xdr:to>
      <xdr:col>5</xdr:col>
      <xdr:colOff>600075</xdr:colOff>
      <xdr:row>73</xdr:row>
      <xdr:rowOff>153307</xdr:rowOff>
    </xdr:to>
    <xdr:sp macro="" textlink="">
      <xdr:nvSpPr>
        <xdr:cNvPr id="393" name="円/楕円 392"/>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163484</xdr:rowOff>
    </xdr:from>
    <xdr:ext cx="736600" cy="259045"/>
    <xdr:sp macro="" textlink="">
      <xdr:nvSpPr>
        <xdr:cNvPr id="394" name="テキスト ボックス 393"/>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62593</xdr:rowOff>
    </xdr:from>
    <xdr:to>
      <xdr:col>4</xdr:col>
      <xdr:colOff>396875</xdr:colOff>
      <xdr:row>73</xdr:row>
      <xdr:rowOff>164193</xdr:rowOff>
    </xdr:to>
    <xdr:sp macro="" textlink="">
      <xdr:nvSpPr>
        <xdr:cNvPr id="395" name="円/楕円 394"/>
        <xdr:cNvSpPr/>
      </xdr:nvSpPr>
      <xdr:spPr>
        <a:xfrm>
          <a:off x="3048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2920</xdr:rowOff>
    </xdr:from>
    <xdr:ext cx="762000" cy="259045"/>
    <xdr:sp macro="" textlink="">
      <xdr:nvSpPr>
        <xdr:cNvPr id="396" name="テキスト ボックス 395"/>
        <xdr:cNvSpPr txBox="1"/>
      </xdr:nvSpPr>
      <xdr:spPr>
        <a:xfrm>
          <a:off x="2717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62593</xdr:rowOff>
    </xdr:from>
    <xdr:to>
      <xdr:col>3</xdr:col>
      <xdr:colOff>193675</xdr:colOff>
      <xdr:row>73</xdr:row>
      <xdr:rowOff>164193</xdr:rowOff>
    </xdr:to>
    <xdr:sp macro="" textlink="">
      <xdr:nvSpPr>
        <xdr:cNvPr id="397" name="円/楕円 396"/>
        <xdr:cNvSpPr/>
      </xdr:nvSpPr>
      <xdr:spPr>
        <a:xfrm>
          <a:off x="2159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2920</xdr:rowOff>
    </xdr:from>
    <xdr:ext cx="762000" cy="259045"/>
    <xdr:sp macro="" textlink="">
      <xdr:nvSpPr>
        <xdr:cNvPr id="398" name="テキスト ボックス 397"/>
        <xdr:cNvSpPr txBox="1"/>
      </xdr:nvSpPr>
      <xdr:spPr>
        <a:xfrm>
          <a:off x="1828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62593</xdr:rowOff>
    </xdr:from>
    <xdr:to>
      <xdr:col>1</xdr:col>
      <xdr:colOff>676275</xdr:colOff>
      <xdr:row>73</xdr:row>
      <xdr:rowOff>164193</xdr:rowOff>
    </xdr:to>
    <xdr:sp macro="" textlink="">
      <xdr:nvSpPr>
        <xdr:cNvPr id="399" name="円/楕円 398"/>
        <xdr:cNvSpPr/>
      </xdr:nvSpPr>
      <xdr:spPr>
        <a:xfrm>
          <a:off x="1270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2920</xdr:rowOff>
    </xdr:from>
    <xdr:ext cx="762000" cy="259045"/>
    <xdr:sp macro="" textlink="">
      <xdr:nvSpPr>
        <xdr:cNvPr id="400" name="テキスト ボックス 399"/>
        <xdr:cNvSpPr txBox="1"/>
      </xdr:nvSpPr>
      <xdr:spPr>
        <a:xfrm>
          <a:off x="939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経常収支比率に占める割合が最も高い物件費の他、人件費、扶助費、繰出金が前年度比増加しており、経常一般財源を財源とする経費全体も増加していますが、地方税が前年度比</a:t>
          </a:r>
          <a:r>
            <a:rPr kumimoji="1" lang="en-US" altLang="ja-JP" sz="1300">
              <a:latin typeface="ＭＳ Ｐゴシック"/>
            </a:rPr>
            <a:t>18.6</a:t>
          </a:r>
          <a:r>
            <a:rPr kumimoji="1" lang="ja-JP" altLang="en-US" sz="1300">
              <a:latin typeface="ＭＳ Ｐゴシック"/>
            </a:rPr>
            <a:t>％増となるなど、経常一般財源が更に増加しているため、比率は低下しています。</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30" name="直線コネクタ 429"/>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3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32" name="直線コネクタ 43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4" name="直線コネクタ 43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76</xdr:row>
      <xdr:rowOff>117202</xdr:rowOff>
    </xdr:to>
    <xdr:cxnSp macro="">
      <xdr:nvCxnSpPr>
        <xdr:cNvPr id="435" name="直線コネクタ 434"/>
        <xdr:cNvCxnSpPr/>
      </xdr:nvCxnSpPr>
      <xdr:spPr>
        <a:xfrm flipV="1">
          <a:off x="15671800" y="12631420"/>
          <a:ext cx="8382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61340</xdr:rowOff>
    </xdr:from>
    <xdr:ext cx="762000" cy="259045"/>
    <xdr:sp macro="" textlink="">
      <xdr:nvSpPr>
        <xdr:cNvPr id="436" name="公債費以外平均値テキスト"/>
        <xdr:cNvSpPr txBox="1"/>
      </xdr:nvSpPr>
      <xdr:spPr>
        <a:xfrm>
          <a:off x="16598900" y="13434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89263</xdr:rowOff>
    </xdr:from>
    <xdr:to>
      <xdr:col>24</xdr:col>
      <xdr:colOff>82550</xdr:colOff>
      <xdr:row>79</xdr:row>
      <xdr:rowOff>19413</xdr:rowOff>
    </xdr:to>
    <xdr:sp macro="" textlink="">
      <xdr:nvSpPr>
        <xdr:cNvPr id="437" name="フローチャート : 判断 436"/>
        <xdr:cNvSpPr/>
      </xdr:nvSpPr>
      <xdr:spPr>
        <a:xfrm>
          <a:off x="16459200" y="1346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117202</xdr:rowOff>
    </xdr:from>
    <xdr:to>
      <xdr:col>22</xdr:col>
      <xdr:colOff>565150</xdr:colOff>
      <xdr:row>77</xdr:row>
      <xdr:rowOff>76381</xdr:rowOff>
    </xdr:to>
    <xdr:cxnSp macro="">
      <xdr:nvCxnSpPr>
        <xdr:cNvPr id="438" name="直線コネクタ 437"/>
        <xdr:cNvCxnSpPr/>
      </xdr:nvCxnSpPr>
      <xdr:spPr>
        <a:xfrm flipV="1">
          <a:off x="14782800" y="13147402"/>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41911</xdr:rowOff>
    </xdr:from>
    <xdr:to>
      <xdr:col>22</xdr:col>
      <xdr:colOff>615950</xdr:colOff>
      <xdr:row>79</xdr:row>
      <xdr:rowOff>143511</xdr:rowOff>
    </xdr:to>
    <xdr:sp macro="" textlink="">
      <xdr:nvSpPr>
        <xdr:cNvPr id="439" name="フローチャート : 判断 438"/>
        <xdr:cNvSpPr/>
      </xdr:nvSpPr>
      <xdr:spPr>
        <a:xfrm>
          <a:off x="15621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40" name="テキスト ボックス 439"/>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50256</xdr:rowOff>
    </xdr:from>
    <xdr:to>
      <xdr:col>21</xdr:col>
      <xdr:colOff>361950</xdr:colOff>
      <xdr:row>77</xdr:row>
      <xdr:rowOff>76381</xdr:rowOff>
    </xdr:to>
    <xdr:cxnSp macro="">
      <xdr:nvCxnSpPr>
        <xdr:cNvPr id="441" name="直線コネクタ 440"/>
        <xdr:cNvCxnSpPr/>
      </xdr:nvCxnSpPr>
      <xdr:spPr>
        <a:xfrm>
          <a:off x="13893800" y="13251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80</xdr:row>
      <xdr:rowOff>27214</xdr:rowOff>
    </xdr:from>
    <xdr:to>
      <xdr:col>21</xdr:col>
      <xdr:colOff>412750</xdr:colOff>
      <xdr:row>80</xdr:row>
      <xdr:rowOff>128814</xdr:rowOff>
    </xdr:to>
    <xdr:sp macro="" textlink="">
      <xdr:nvSpPr>
        <xdr:cNvPr id="442" name="フローチャート : 判断 441"/>
        <xdr:cNvSpPr/>
      </xdr:nvSpPr>
      <xdr:spPr>
        <a:xfrm>
          <a:off x="14732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113591</xdr:rowOff>
    </xdr:from>
    <xdr:ext cx="762000" cy="259045"/>
    <xdr:sp macro="" textlink="">
      <xdr:nvSpPr>
        <xdr:cNvPr id="443" name="テキスト ボックス 442"/>
        <xdr:cNvSpPr txBox="1"/>
      </xdr:nvSpPr>
      <xdr:spPr>
        <a:xfrm>
          <a:off x="14401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11068</xdr:rowOff>
    </xdr:from>
    <xdr:to>
      <xdr:col>20</xdr:col>
      <xdr:colOff>158750</xdr:colOff>
      <xdr:row>77</xdr:row>
      <xdr:rowOff>50256</xdr:rowOff>
    </xdr:to>
    <xdr:cxnSp macro="">
      <xdr:nvCxnSpPr>
        <xdr:cNvPr id="444" name="直線コネクタ 443"/>
        <xdr:cNvCxnSpPr/>
      </xdr:nvCxnSpPr>
      <xdr:spPr>
        <a:xfrm>
          <a:off x="13004800" y="132127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80</xdr:row>
      <xdr:rowOff>27214</xdr:rowOff>
    </xdr:from>
    <xdr:to>
      <xdr:col>20</xdr:col>
      <xdr:colOff>209550</xdr:colOff>
      <xdr:row>80</xdr:row>
      <xdr:rowOff>128814</xdr:rowOff>
    </xdr:to>
    <xdr:sp macro="" textlink="">
      <xdr:nvSpPr>
        <xdr:cNvPr id="445" name="フローチャート : 判断 444"/>
        <xdr:cNvSpPr/>
      </xdr:nvSpPr>
      <xdr:spPr>
        <a:xfrm>
          <a:off x="13843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113591</xdr:rowOff>
    </xdr:from>
    <xdr:ext cx="762000" cy="259045"/>
    <xdr:sp macro="" textlink="">
      <xdr:nvSpPr>
        <xdr:cNvPr id="446" name="テキスト ボックス 445"/>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166007</xdr:rowOff>
    </xdr:from>
    <xdr:to>
      <xdr:col>19</xdr:col>
      <xdr:colOff>6350</xdr:colOff>
      <xdr:row>80</xdr:row>
      <xdr:rowOff>96157</xdr:rowOff>
    </xdr:to>
    <xdr:sp macro="" textlink="">
      <xdr:nvSpPr>
        <xdr:cNvPr id="447" name="フローチャート : 判断 446"/>
        <xdr:cNvSpPr/>
      </xdr:nvSpPr>
      <xdr:spPr>
        <a:xfrm>
          <a:off x="12954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80934</xdr:rowOff>
    </xdr:from>
    <xdr:ext cx="762000" cy="259045"/>
    <xdr:sp macro="" textlink="">
      <xdr:nvSpPr>
        <xdr:cNvPr id="448" name="テキスト ボックス 447"/>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54" name="円/楕円 453"/>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144797</xdr:rowOff>
    </xdr:from>
    <xdr:ext cx="762000" cy="259045"/>
    <xdr:sp macro="" textlink="">
      <xdr:nvSpPr>
        <xdr:cNvPr id="455" name="公債費以外該当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66402</xdr:rowOff>
    </xdr:from>
    <xdr:to>
      <xdr:col>22</xdr:col>
      <xdr:colOff>615950</xdr:colOff>
      <xdr:row>76</xdr:row>
      <xdr:rowOff>168002</xdr:rowOff>
    </xdr:to>
    <xdr:sp macro="" textlink="">
      <xdr:nvSpPr>
        <xdr:cNvPr id="456" name="円/楕円 455"/>
        <xdr:cNvSpPr/>
      </xdr:nvSpPr>
      <xdr:spPr>
        <a:xfrm>
          <a:off x="15621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6730</xdr:rowOff>
    </xdr:from>
    <xdr:ext cx="736600" cy="259045"/>
    <xdr:sp macro="" textlink="">
      <xdr:nvSpPr>
        <xdr:cNvPr id="457" name="テキスト ボックス 456"/>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25581</xdr:rowOff>
    </xdr:from>
    <xdr:to>
      <xdr:col>21</xdr:col>
      <xdr:colOff>412750</xdr:colOff>
      <xdr:row>77</xdr:row>
      <xdr:rowOff>127181</xdr:rowOff>
    </xdr:to>
    <xdr:sp macro="" textlink="">
      <xdr:nvSpPr>
        <xdr:cNvPr id="458" name="円/楕円 457"/>
        <xdr:cNvSpPr/>
      </xdr:nvSpPr>
      <xdr:spPr>
        <a:xfrm>
          <a:off x="14732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137358</xdr:rowOff>
    </xdr:from>
    <xdr:ext cx="762000" cy="259045"/>
    <xdr:sp macro="" textlink="">
      <xdr:nvSpPr>
        <xdr:cNvPr id="459" name="テキスト ボックス 458"/>
        <xdr:cNvSpPr txBox="1"/>
      </xdr:nvSpPr>
      <xdr:spPr>
        <a:xfrm>
          <a:off x="14401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170906</xdr:rowOff>
    </xdr:from>
    <xdr:to>
      <xdr:col>20</xdr:col>
      <xdr:colOff>209550</xdr:colOff>
      <xdr:row>77</xdr:row>
      <xdr:rowOff>101056</xdr:rowOff>
    </xdr:to>
    <xdr:sp macro="" textlink="">
      <xdr:nvSpPr>
        <xdr:cNvPr id="460" name="円/楕円 459"/>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111233</xdr:rowOff>
    </xdr:from>
    <xdr:ext cx="762000" cy="259045"/>
    <xdr:sp macro="" textlink="">
      <xdr:nvSpPr>
        <xdr:cNvPr id="461" name="テキスト ボックス 460"/>
        <xdr:cNvSpPr txBox="1"/>
      </xdr:nvSpPr>
      <xdr:spPr>
        <a:xfrm>
          <a:off x="13512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131718</xdr:rowOff>
    </xdr:from>
    <xdr:to>
      <xdr:col>19</xdr:col>
      <xdr:colOff>6350</xdr:colOff>
      <xdr:row>77</xdr:row>
      <xdr:rowOff>61868</xdr:rowOff>
    </xdr:to>
    <xdr:sp macro="" textlink="">
      <xdr:nvSpPr>
        <xdr:cNvPr id="462" name="円/楕円 461"/>
        <xdr:cNvSpPr/>
      </xdr:nvSpPr>
      <xdr:spPr>
        <a:xfrm>
          <a:off x="12954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72044</xdr:rowOff>
    </xdr:from>
    <xdr:ext cx="762000" cy="259045"/>
    <xdr:sp macro="" textlink="">
      <xdr:nvSpPr>
        <xdr:cNvPr id="463" name="テキスト ボックス 462"/>
        <xdr:cNvSpPr txBox="1"/>
      </xdr:nvSpPr>
      <xdr:spPr>
        <a:xfrm>
          <a:off x="12623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東京都港区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123547</xdr:rowOff>
    </xdr:from>
    <xdr:ext cx="762000" cy="259045"/>
    <xdr:sp macro="" textlink="">
      <xdr:nvSpPr>
        <xdr:cNvPr id="50" name="人口1人当たり決算額の推移最小値テキスト130"/>
        <xdr:cNvSpPr txBox="1"/>
      </xdr:nvSpPr>
      <xdr:spPr>
        <a:xfrm>
          <a:off x="5740400" y="34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macro=""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36598</xdr:rowOff>
    </xdr:from>
    <xdr:to>
      <xdr:col>4</xdr:col>
      <xdr:colOff>1117600</xdr:colOff>
      <xdr:row>18</xdr:row>
      <xdr:rowOff>48981</xdr:rowOff>
    </xdr:to>
    <xdr:cxnSp macro="">
      <xdr:nvCxnSpPr>
        <xdr:cNvPr id="54" name="直線コネクタ 53"/>
        <xdr:cNvCxnSpPr/>
      </xdr:nvCxnSpPr>
      <xdr:spPr bwMode="auto">
        <a:xfrm>
          <a:off x="5003800" y="3170323"/>
          <a:ext cx="647700" cy="1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103541</xdr:rowOff>
    </xdr:from>
    <xdr:ext cx="762000" cy="259045"/>
    <xdr:sp macro="" textlink="">
      <xdr:nvSpPr>
        <xdr:cNvPr id="55" name="人口1人当たり決算額の推移平均値テキスト130"/>
        <xdr:cNvSpPr txBox="1"/>
      </xdr:nvSpPr>
      <xdr:spPr>
        <a:xfrm>
          <a:off x="5740400" y="3237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macro=""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8309</xdr:rowOff>
    </xdr:from>
    <xdr:to>
      <xdr:col>4</xdr:col>
      <xdr:colOff>469900</xdr:colOff>
      <xdr:row>18</xdr:row>
      <xdr:rowOff>36598</xdr:rowOff>
    </xdr:to>
    <xdr:cxnSp macro="">
      <xdr:nvCxnSpPr>
        <xdr:cNvPr id="57" name="直線コネクタ 56"/>
        <xdr:cNvCxnSpPr/>
      </xdr:nvCxnSpPr>
      <xdr:spPr bwMode="auto">
        <a:xfrm>
          <a:off x="4305300" y="3142034"/>
          <a:ext cx="698500" cy="2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macro=""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42267</xdr:rowOff>
    </xdr:from>
    <xdr:ext cx="736600" cy="259045"/>
    <xdr:sp macro="" textlink="">
      <xdr:nvSpPr>
        <xdr:cNvPr id="59" name="テキスト ボックス 58"/>
        <xdr:cNvSpPr txBox="1"/>
      </xdr:nvSpPr>
      <xdr:spPr>
        <a:xfrm>
          <a:off x="4622800" y="334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52210</xdr:rowOff>
    </xdr:from>
    <xdr:to>
      <xdr:col>3</xdr:col>
      <xdr:colOff>904875</xdr:colOff>
      <xdr:row>18</xdr:row>
      <xdr:rowOff>8309</xdr:rowOff>
    </xdr:to>
    <xdr:cxnSp macro="">
      <xdr:nvCxnSpPr>
        <xdr:cNvPr id="60" name="直線コネクタ 59"/>
        <xdr:cNvCxnSpPr/>
      </xdr:nvCxnSpPr>
      <xdr:spPr bwMode="auto">
        <a:xfrm>
          <a:off x="3606800" y="3014485"/>
          <a:ext cx="698500" cy="12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macro=""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26388</xdr:rowOff>
    </xdr:from>
    <xdr:ext cx="762000" cy="259045"/>
    <xdr:sp macro="" textlink="">
      <xdr:nvSpPr>
        <xdr:cNvPr id="62" name="テキスト ボックス 61"/>
        <xdr:cNvSpPr txBox="1"/>
      </xdr:nvSpPr>
      <xdr:spPr>
        <a:xfrm>
          <a:off x="3924300" y="33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29931</xdr:rowOff>
    </xdr:from>
    <xdr:to>
      <xdr:col>3</xdr:col>
      <xdr:colOff>206375</xdr:colOff>
      <xdr:row>17</xdr:row>
      <xdr:rowOff>52210</xdr:rowOff>
    </xdr:to>
    <xdr:cxnSp macro="">
      <xdr:nvCxnSpPr>
        <xdr:cNvPr id="63" name="直線コネクタ 62"/>
        <xdr:cNvCxnSpPr/>
      </xdr:nvCxnSpPr>
      <xdr:spPr bwMode="auto">
        <a:xfrm>
          <a:off x="2908300" y="2992206"/>
          <a:ext cx="698500" cy="2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macro=""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150985</xdr:rowOff>
    </xdr:from>
    <xdr:ext cx="762000" cy="259045"/>
    <xdr:sp macro="" textlink="">
      <xdr:nvSpPr>
        <xdr:cNvPr id="65" name="テキスト ボックス 64"/>
        <xdr:cNvSpPr txBox="1"/>
      </xdr:nvSpPr>
      <xdr:spPr>
        <a:xfrm>
          <a:off x="32258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macro=""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148651</xdr:rowOff>
    </xdr:from>
    <xdr:ext cx="762000" cy="259045"/>
    <xdr:sp macro="" textlink="">
      <xdr:nvSpPr>
        <xdr:cNvPr id="67" name="テキスト ボックス 66"/>
        <xdr:cNvSpPr txBox="1"/>
      </xdr:nvSpPr>
      <xdr:spPr>
        <a:xfrm>
          <a:off x="25273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169631</xdr:rowOff>
    </xdr:from>
    <xdr:to>
      <xdr:col>5</xdr:col>
      <xdr:colOff>34925</xdr:colOff>
      <xdr:row>18</xdr:row>
      <xdr:rowOff>99781</xdr:rowOff>
    </xdr:to>
    <xdr:sp macro="" textlink="">
      <xdr:nvSpPr>
        <xdr:cNvPr id="73" name="円/楕円 72"/>
        <xdr:cNvSpPr/>
      </xdr:nvSpPr>
      <xdr:spPr bwMode="auto">
        <a:xfrm>
          <a:off x="5600700" y="313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14708</xdr:rowOff>
    </xdr:from>
    <xdr:ext cx="762000" cy="259045"/>
    <xdr:sp macro="" textlink="">
      <xdr:nvSpPr>
        <xdr:cNvPr id="74" name="人口1人当たり決算額の推移該当値テキスト130"/>
        <xdr:cNvSpPr txBox="1"/>
      </xdr:nvSpPr>
      <xdr:spPr>
        <a:xfrm>
          <a:off x="5740400" y="297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157248</xdr:rowOff>
    </xdr:from>
    <xdr:to>
      <xdr:col>4</xdr:col>
      <xdr:colOff>520700</xdr:colOff>
      <xdr:row>18</xdr:row>
      <xdr:rowOff>87398</xdr:rowOff>
    </xdr:to>
    <xdr:sp macro="" textlink="">
      <xdr:nvSpPr>
        <xdr:cNvPr id="75" name="円/楕円 74"/>
        <xdr:cNvSpPr/>
      </xdr:nvSpPr>
      <xdr:spPr bwMode="auto">
        <a:xfrm>
          <a:off x="4953000" y="311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97575</xdr:rowOff>
    </xdr:from>
    <xdr:ext cx="736600" cy="259045"/>
    <xdr:sp macro="" textlink="">
      <xdr:nvSpPr>
        <xdr:cNvPr id="76" name="テキスト ボックス 75"/>
        <xdr:cNvSpPr txBox="1"/>
      </xdr:nvSpPr>
      <xdr:spPr>
        <a:xfrm>
          <a:off x="4622800" y="2888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128959</xdr:rowOff>
    </xdr:from>
    <xdr:to>
      <xdr:col>3</xdr:col>
      <xdr:colOff>955675</xdr:colOff>
      <xdr:row>18</xdr:row>
      <xdr:rowOff>59109</xdr:rowOff>
    </xdr:to>
    <xdr:sp macro="" textlink="">
      <xdr:nvSpPr>
        <xdr:cNvPr id="77" name="円/楕円 76"/>
        <xdr:cNvSpPr/>
      </xdr:nvSpPr>
      <xdr:spPr bwMode="auto">
        <a:xfrm>
          <a:off x="4254500" y="309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69286</xdr:rowOff>
    </xdr:from>
    <xdr:ext cx="762000" cy="259045"/>
    <xdr:sp macro="" textlink="">
      <xdr:nvSpPr>
        <xdr:cNvPr id="78" name="テキスト ボックス 77"/>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1410</xdr:rowOff>
    </xdr:from>
    <xdr:to>
      <xdr:col>3</xdr:col>
      <xdr:colOff>257175</xdr:colOff>
      <xdr:row>17</xdr:row>
      <xdr:rowOff>103010</xdr:rowOff>
    </xdr:to>
    <xdr:sp macro="" textlink="">
      <xdr:nvSpPr>
        <xdr:cNvPr id="79" name="円/楕円 78"/>
        <xdr:cNvSpPr/>
      </xdr:nvSpPr>
      <xdr:spPr bwMode="auto">
        <a:xfrm>
          <a:off x="3556000" y="296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113187</xdr:rowOff>
    </xdr:from>
    <xdr:ext cx="762000" cy="259045"/>
    <xdr:sp macro="" textlink="">
      <xdr:nvSpPr>
        <xdr:cNvPr id="80" name="テキスト ボックス 79"/>
        <xdr:cNvSpPr txBox="1"/>
      </xdr:nvSpPr>
      <xdr:spPr>
        <a:xfrm>
          <a:off x="3225800" y="273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150581</xdr:rowOff>
    </xdr:from>
    <xdr:to>
      <xdr:col>2</xdr:col>
      <xdr:colOff>692150</xdr:colOff>
      <xdr:row>17</xdr:row>
      <xdr:rowOff>80731</xdr:rowOff>
    </xdr:to>
    <xdr:sp macro="" textlink="">
      <xdr:nvSpPr>
        <xdr:cNvPr id="81" name="円/楕円 80"/>
        <xdr:cNvSpPr/>
      </xdr:nvSpPr>
      <xdr:spPr bwMode="auto">
        <a:xfrm>
          <a:off x="2857500" y="294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90908</xdr:rowOff>
    </xdr:from>
    <xdr:ext cx="762000" cy="259045"/>
    <xdr:sp macro="" textlink="">
      <xdr:nvSpPr>
        <xdr:cNvPr id="82" name="テキスト ボックス 81"/>
        <xdr:cNvSpPr txBox="1"/>
      </xdr:nvSpPr>
      <xdr:spPr>
        <a:xfrm>
          <a:off x="2527300" y="271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88321</xdr:rowOff>
    </xdr:from>
    <xdr:to>
      <xdr:col>4</xdr:col>
      <xdr:colOff>1117600</xdr:colOff>
      <xdr:row>37</xdr:row>
      <xdr:rowOff>201523</xdr:rowOff>
    </xdr:to>
    <xdr:cxnSp macro="">
      <xdr:nvCxnSpPr>
        <xdr:cNvPr id="109" name="直線コネクタ 108"/>
        <xdr:cNvCxnSpPr/>
      </xdr:nvCxnSpPr>
      <xdr:spPr bwMode="auto">
        <a:xfrm flipV="1">
          <a:off x="5651500" y="6012871"/>
          <a:ext cx="0" cy="13133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173600</xdr:rowOff>
    </xdr:from>
    <xdr:ext cx="762000" cy="259045"/>
    <xdr:sp macro="" textlink="">
      <xdr:nvSpPr>
        <xdr:cNvPr id="110" name="人口1人当たり決算額の推移最小値テキスト445"/>
        <xdr:cNvSpPr txBox="1"/>
      </xdr:nvSpPr>
      <xdr:spPr>
        <a:xfrm>
          <a:off x="5740400" y="72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201523</xdr:rowOff>
    </xdr:from>
    <xdr:to>
      <xdr:col>5</xdr:col>
      <xdr:colOff>73025</xdr:colOff>
      <xdr:row>37</xdr:row>
      <xdr:rowOff>201523</xdr:rowOff>
    </xdr:to>
    <xdr:cxnSp macro="">
      <xdr:nvCxnSpPr>
        <xdr:cNvPr id="111" name="直線コネクタ 110"/>
        <xdr:cNvCxnSpPr/>
      </xdr:nvCxnSpPr>
      <xdr:spPr bwMode="auto">
        <a:xfrm>
          <a:off x="5562600" y="73262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3248</xdr:rowOff>
    </xdr:from>
    <xdr:ext cx="762000" cy="259045"/>
    <xdr:sp macro="" textlink="">
      <xdr:nvSpPr>
        <xdr:cNvPr id="112" name="人口1人当たり決算額の推移最大値テキスト445"/>
        <xdr:cNvSpPr txBox="1"/>
      </xdr:nvSpPr>
      <xdr:spPr>
        <a:xfrm>
          <a:off x="5740400" y="57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33</xdr:row>
      <xdr:rowOff>88321</xdr:rowOff>
    </xdr:from>
    <xdr:to>
      <xdr:col>5</xdr:col>
      <xdr:colOff>73025</xdr:colOff>
      <xdr:row>33</xdr:row>
      <xdr:rowOff>88321</xdr:rowOff>
    </xdr:to>
    <xdr:cxnSp macro="">
      <xdr:nvCxnSpPr>
        <xdr:cNvPr id="113" name="直線コネクタ 112"/>
        <xdr:cNvCxnSpPr/>
      </xdr:nvCxnSpPr>
      <xdr:spPr bwMode="auto">
        <a:xfrm>
          <a:off x="5562600" y="6012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313400</xdr:rowOff>
    </xdr:from>
    <xdr:to>
      <xdr:col>4</xdr:col>
      <xdr:colOff>1117600</xdr:colOff>
      <xdr:row>36</xdr:row>
      <xdr:rowOff>36109</xdr:rowOff>
    </xdr:to>
    <xdr:cxnSp macro="">
      <xdr:nvCxnSpPr>
        <xdr:cNvPr id="114" name="直線コネクタ 113"/>
        <xdr:cNvCxnSpPr/>
      </xdr:nvCxnSpPr>
      <xdr:spPr bwMode="auto">
        <a:xfrm>
          <a:off x="5003800" y="6923750"/>
          <a:ext cx="6477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64929</xdr:rowOff>
    </xdr:from>
    <xdr:ext cx="762000" cy="259045"/>
    <xdr:sp macro="" textlink="">
      <xdr:nvSpPr>
        <xdr:cNvPr id="115" name="人口1人当たり決算額の推移平均値テキスト445"/>
        <xdr:cNvSpPr txBox="1"/>
      </xdr:nvSpPr>
      <xdr:spPr>
        <a:xfrm>
          <a:off x="5740400" y="667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219852</xdr:rowOff>
    </xdr:from>
    <xdr:to>
      <xdr:col>5</xdr:col>
      <xdr:colOff>34925</xdr:colOff>
      <xdr:row>35</xdr:row>
      <xdr:rowOff>321452</xdr:rowOff>
    </xdr:to>
    <xdr:sp macro="" textlink="">
      <xdr:nvSpPr>
        <xdr:cNvPr id="116" name="フローチャート : 判断 115"/>
        <xdr:cNvSpPr/>
      </xdr:nvSpPr>
      <xdr:spPr bwMode="auto">
        <a:xfrm>
          <a:off x="56007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254879</xdr:rowOff>
    </xdr:from>
    <xdr:to>
      <xdr:col>4</xdr:col>
      <xdr:colOff>469900</xdr:colOff>
      <xdr:row>35</xdr:row>
      <xdr:rowOff>313400</xdr:rowOff>
    </xdr:to>
    <xdr:cxnSp macro="">
      <xdr:nvCxnSpPr>
        <xdr:cNvPr id="117" name="直線コネクタ 116"/>
        <xdr:cNvCxnSpPr/>
      </xdr:nvCxnSpPr>
      <xdr:spPr bwMode="auto">
        <a:xfrm>
          <a:off x="4305300" y="6865229"/>
          <a:ext cx="698500" cy="5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189174</xdr:rowOff>
    </xdr:from>
    <xdr:to>
      <xdr:col>4</xdr:col>
      <xdr:colOff>520700</xdr:colOff>
      <xdr:row>35</xdr:row>
      <xdr:rowOff>290774</xdr:rowOff>
    </xdr:to>
    <xdr:sp macro="" textlink="">
      <xdr:nvSpPr>
        <xdr:cNvPr id="118" name="フローチャート : 判断 117"/>
        <xdr:cNvSpPr/>
      </xdr:nvSpPr>
      <xdr:spPr bwMode="auto">
        <a:xfrm>
          <a:off x="49530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300951</xdr:rowOff>
    </xdr:from>
    <xdr:ext cx="736600" cy="259045"/>
    <xdr:sp macro="" textlink="">
      <xdr:nvSpPr>
        <xdr:cNvPr id="119" name="テキスト ボックス 118"/>
        <xdr:cNvSpPr txBox="1"/>
      </xdr:nvSpPr>
      <xdr:spPr>
        <a:xfrm>
          <a:off x="4622800" y="656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156032</xdr:rowOff>
    </xdr:from>
    <xdr:to>
      <xdr:col>3</xdr:col>
      <xdr:colOff>904875</xdr:colOff>
      <xdr:row>35</xdr:row>
      <xdr:rowOff>254879</xdr:rowOff>
    </xdr:to>
    <xdr:cxnSp macro="">
      <xdr:nvCxnSpPr>
        <xdr:cNvPr id="120" name="直線コネクタ 119"/>
        <xdr:cNvCxnSpPr/>
      </xdr:nvCxnSpPr>
      <xdr:spPr bwMode="auto">
        <a:xfrm>
          <a:off x="3606800" y="6766382"/>
          <a:ext cx="698500" cy="9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154198</xdr:rowOff>
    </xdr:from>
    <xdr:to>
      <xdr:col>3</xdr:col>
      <xdr:colOff>955675</xdr:colOff>
      <xdr:row>35</xdr:row>
      <xdr:rowOff>255798</xdr:rowOff>
    </xdr:to>
    <xdr:sp macro="" textlink="">
      <xdr:nvSpPr>
        <xdr:cNvPr id="121" name="フローチャート : 判断 120"/>
        <xdr:cNvSpPr/>
      </xdr:nvSpPr>
      <xdr:spPr bwMode="auto">
        <a:xfrm>
          <a:off x="42545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265975</xdr:rowOff>
    </xdr:from>
    <xdr:ext cx="762000" cy="259045"/>
    <xdr:sp macro="" textlink="">
      <xdr:nvSpPr>
        <xdr:cNvPr id="122" name="テキスト ボックス 121"/>
        <xdr:cNvSpPr txBox="1"/>
      </xdr:nvSpPr>
      <xdr:spPr>
        <a:xfrm>
          <a:off x="3924300" y="65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147894</xdr:rowOff>
    </xdr:from>
    <xdr:to>
      <xdr:col>3</xdr:col>
      <xdr:colOff>206375</xdr:colOff>
      <xdr:row>35</xdr:row>
      <xdr:rowOff>156032</xdr:rowOff>
    </xdr:to>
    <xdr:cxnSp macro="">
      <xdr:nvCxnSpPr>
        <xdr:cNvPr id="123" name="直線コネクタ 122"/>
        <xdr:cNvCxnSpPr/>
      </xdr:nvCxnSpPr>
      <xdr:spPr bwMode="auto">
        <a:xfrm>
          <a:off x="2908300" y="6758244"/>
          <a:ext cx="698500" cy="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119085</xdr:rowOff>
    </xdr:from>
    <xdr:to>
      <xdr:col>3</xdr:col>
      <xdr:colOff>257175</xdr:colOff>
      <xdr:row>35</xdr:row>
      <xdr:rowOff>220685</xdr:rowOff>
    </xdr:to>
    <xdr:sp macro="" textlink="">
      <xdr:nvSpPr>
        <xdr:cNvPr id="124" name="フローチャート : 判断 123"/>
        <xdr:cNvSpPr/>
      </xdr:nvSpPr>
      <xdr:spPr bwMode="auto">
        <a:xfrm>
          <a:off x="35560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205462</xdr:rowOff>
    </xdr:from>
    <xdr:ext cx="762000" cy="259045"/>
    <xdr:sp macro="" textlink="">
      <xdr:nvSpPr>
        <xdr:cNvPr id="125" name="テキスト ボックス 124"/>
        <xdr:cNvSpPr txBox="1"/>
      </xdr:nvSpPr>
      <xdr:spPr>
        <a:xfrm>
          <a:off x="3225800" y="68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77115</xdr:rowOff>
    </xdr:from>
    <xdr:to>
      <xdr:col>2</xdr:col>
      <xdr:colOff>692150</xdr:colOff>
      <xdr:row>35</xdr:row>
      <xdr:rowOff>178715</xdr:rowOff>
    </xdr:to>
    <xdr:sp macro="" textlink="">
      <xdr:nvSpPr>
        <xdr:cNvPr id="126" name="フローチャート : 判断 125"/>
        <xdr:cNvSpPr/>
      </xdr:nvSpPr>
      <xdr:spPr bwMode="auto">
        <a:xfrm>
          <a:off x="2857500" y="6687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188892</xdr:rowOff>
    </xdr:from>
    <xdr:ext cx="762000" cy="259045"/>
    <xdr:sp macro="" textlink="">
      <xdr:nvSpPr>
        <xdr:cNvPr id="127" name="テキスト ボックス 126"/>
        <xdr:cNvSpPr txBox="1"/>
      </xdr:nvSpPr>
      <xdr:spPr>
        <a:xfrm>
          <a:off x="2527300" y="64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328209</xdr:rowOff>
    </xdr:from>
    <xdr:to>
      <xdr:col>5</xdr:col>
      <xdr:colOff>34925</xdr:colOff>
      <xdr:row>36</xdr:row>
      <xdr:rowOff>86909</xdr:rowOff>
    </xdr:to>
    <xdr:sp macro="" textlink="">
      <xdr:nvSpPr>
        <xdr:cNvPr id="133" name="円/楕円 132"/>
        <xdr:cNvSpPr/>
      </xdr:nvSpPr>
      <xdr:spPr bwMode="auto">
        <a:xfrm>
          <a:off x="5600700" y="693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300286</xdr:rowOff>
    </xdr:from>
    <xdr:ext cx="762000" cy="259045"/>
    <xdr:sp macro="" textlink="">
      <xdr:nvSpPr>
        <xdr:cNvPr id="134" name="人口1人当たり決算額の推移該当値テキスト445"/>
        <xdr:cNvSpPr txBox="1"/>
      </xdr:nvSpPr>
      <xdr:spPr>
        <a:xfrm>
          <a:off x="5740400" y="691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262600</xdr:rowOff>
    </xdr:from>
    <xdr:to>
      <xdr:col>4</xdr:col>
      <xdr:colOff>520700</xdr:colOff>
      <xdr:row>36</xdr:row>
      <xdr:rowOff>21300</xdr:rowOff>
    </xdr:to>
    <xdr:sp macro="" textlink="">
      <xdr:nvSpPr>
        <xdr:cNvPr id="135" name="円/楕円 134"/>
        <xdr:cNvSpPr/>
      </xdr:nvSpPr>
      <xdr:spPr bwMode="auto">
        <a:xfrm>
          <a:off x="4953000" y="687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6077</xdr:rowOff>
    </xdr:from>
    <xdr:ext cx="736600" cy="259045"/>
    <xdr:sp macro="" textlink="">
      <xdr:nvSpPr>
        <xdr:cNvPr id="136" name="テキスト ボックス 135"/>
        <xdr:cNvSpPr txBox="1"/>
      </xdr:nvSpPr>
      <xdr:spPr>
        <a:xfrm>
          <a:off x="4622800" y="695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204079</xdr:rowOff>
    </xdr:from>
    <xdr:to>
      <xdr:col>3</xdr:col>
      <xdr:colOff>955675</xdr:colOff>
      <xdr:row>35</xdr:row>
      <xdr:rowOff>305679</xdr:rowOff>
    </xdr:to>
    <xdr:sp macro="" textlink="">
      <xdr:nvSpPr>
        <xdr:cNvPr id="137" name="円/楕円 136"/>
        <xdr:cNvSpPr/>
      </xdr:nvSpPr>
      <xdr:spPr bwMode="auto">
        <a:xfrm>
          <a:off x="4254500" y="681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290456</xdr:rowOff>
    </xdr:from>
    <xdr:ext cx="762000" cy="259045"/>
    <xdr:sp macro="" textlink="">
      <xdr:nvSpPr>
        <xdr:cNvPr id="138" name="テキスト ボックス 137"/>
        <xdr:cNvSpPr txBox="1"/>
      </xdr:nvSpPr>
      <xdr:spPr>
        <a:xfrm>
          <a:off x="3924300" y="690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105232</xdr:rowOff>
    </xdr:from>
    <xdr:to>
      <xdr:col>3</xdr:col>
      <xdr:colOff>257175</xdr:colOff>
      <xdr:row>35</xdr:row>
      <xdr:rowOff>206832</xdr:rowOff>
    </xdr:to>
    <xdr:sp macro="" textlink="">
      <xdr:nvSpPr>
        <xdr:cNvPr id="139" name="円/楕円 138"/>
        <xdr:cNvSpPr/>
      </xdr:nvSpPr>
      <xdr:spPr bwMode="auto">
        <a:xfrm>
          <a:off x="3556000" y="671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217009</xdr:rowOff>
    </xdr:from>
    <xdr:ext cx="762000" cy="259045"/>
    <xdr:sp macro="" textlink="">
      <xdr:nvSpPr>
        <xdr:cNvPr id="140" name="テキスト ボックス 139"/>
        <xdr:cNvSpPr txBox="1"/>
      </xdr:nvSpPr>
      <xdr:spPr>
        <a:xfrm>
          <a:off x="3225800" y="64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97094</xdr:rowOff>
    </xdr:from>
    <xdr:to>
      <xdr:col>2</xdr:col>
      <xdr:colOff>692150</xdr:colOff>
      <xdr:row>35</xdr:row>
      <xdr:rowOff>198694</xdr:rowOff>
    </xdr:to>
    <xdr:sp macro="" textlink="">
      <xdr:nvSpPr>
        <xdr:cNvPr id="141" name="円/楕円 140"/>
        <xdr:cNvSpPr/>
      </xdr:nvSpPr>
      <xdr:spPr bwMode="auto">
        <a:xfrm>
          <a:off x="2857500" y="670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183471</xdr:rowOff>
    </xdr:from>
    <xdr:ext cx="762000" cy="259045"/>
    <xdr:sp macro="" textlink="">
      <xdr:nvSpPr>
        <xdr:cNvPr id="142" name="テキスト ボックス 141"/>
        <xdr:cNvSpPr txBox="1"/>
      </xdr:nvSpPr>
      <xdr:spPr>
        <a:xfrm>
          <a:off x="2527300" y="679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港区の財政構造は、都と特別区合算算定の結果、地方交付税が交付されず、特別区財政調整交付金も</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以降、不交付が続いていること、歳入の根幹を成す地方税が景気動向や税制改正に影響されやすいことなどから不安定な側面があります。このため、一般家庭で言う預金に当たる基金残高確保など、自らの工夫により景気の変動等に対処することが極めて重要であり、</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年度末の財政調整基金は約</a:t>
          </a:r>
          <a:r>
            <a:rPr kumimoji="1" lang="en-US" altLang="ja-JP" sz="1400">
              <a:latin typeface="ＭＳ ゴシック" pitchFamily="49" charset="-128"/>
              <a:ea typeface="ＭＳ ゴシック" pitchFamily="49" charset="-128"/>
            </a:rPr>
            <a:t>623</a:t>
          </a:r>
          <a:r>
            <a:rPr kumimoji="1" lang="ja-JP" altLang="en-US" sz="1400">
              <a:latin typeface="ＭＳ ゴシック" pitchFamily="49" charset="-128"/>
              <a:ea typeface="ＭＳ ゴシック" pitchFamily="49" charset="-128"/>
            </a:rPr>
            <a:t>億円の残高を確保しています。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介護保険会計は実質収支の黒字額が増加したため比率が上昇している一方、国民健康保険事業会計及び後期高齢者医療会計は実質収支の黒字額が減少したことにより比率が減少しています。全会計とも黒字を維持しており適正な財政運営が行われ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なお、一般会計の実質収支比率がとりわけ大きく上昇している要因は、株式譲渡所得割交付金や配当割交付金等がそれぞれ前年度比</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85.8</a:t>
          </a:r>
          <a:r>
            <a:rPr kumimoji="1" lang="ja-JP" altLang="en-US" sz="1400">
              <a:latin typeface="ＭＳ ゴシック" pitchFamily="49" charset="-128"/>
              <a:ea typeface="ＭＳ ゴシック" pitchFamily="49" charset="-128"/>
            </a:rPr>
            <a:t>％と増加するなど、想定以上の歳入があったことなどによるものです。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債務負担行為に基づく支出額の減などにより元利償還金等が前年度比減少するとともに、元利償還金等に係る地方交付税算入相当額が増加したため、平成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年度の実質公債費比率は、前年度比低下し、引き続き負の値となっています。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地方債残高や退職手当支給予定額等の将来負担額は前年度比減少しています。充当可能基金も前年度比減少していますが、将来負担額を上回っているため、将来負担比率は負の値となっています。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5" sqref="AM5:AT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160447216</v>
      </c>
      <c r="BO4" s="349"/>
      <c r="BP4" s="349"/>
      <c r="BQ4" s="349"/>
      <c r="BR4" s="349"/>
      <c r="BS4" s="349"/>
      <c r="BT4" s="349"/>
      <c r="BU4" s="350"/>
      <c r="BV4" s="348">
        <v>116591033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14.8</v>
      </c>
      <c r="CU4" s="355"/>
      <c r="CV4" s="355"/>
      <c r="CW4" s="355"/>
      <c r="CX4" s="355"/>
      <c r="CY4" s="355"/>
      <c r="CZ4" s="355"/>
      <c r="DA4" s="356"/>
      <c r="DB4" s="354">
        <v>10.5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149211903</v>
      </c>
      <c r="BO5" s="386"/>
      <c r="BP5" s="386"/>
      <c r="BQ5" s="386"/>
      <c r="BR5" s="386"/>
      <c r="BS5" s="386"/>
      <c r="BT5" s="386"/>
      <c r="BU5" s="387"/>
      <c r="BV5" s="385">
        <v>106227736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64</v>
      </c>
      <c r="CU5" s="383"/>
      <c r="CV5" s="383"/>
      <c r="CW5" s="383"/>
      <c r="CX5" s="383"/>
      <c r="CY5" s="383"/>
      <c r="CZ5" s="383"/>
      <c r="DA5" s="384"/>
      <c r="DB5" s="382">
        <v>72.099999999999994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11235313</v>
      </c>
      <c r="BO6" s="386"/>
      <c r="BP6" s="386"/>
      <c r="BQ6" s="386"/>
      <c r="BR6" s="386"/>
      <c r="BS6" s="386"/>
      <c r="BT6" s="386"/>
      <c r="BU6" s="387"/>
      <c r="BV6" s="385">
        <v>10363297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64</v>
      </c>
      <c r="CU6" s="423"/>
      <c r="CV6" s="423"/>
      <c r="CW6" s="423"/>
      <c r="CX6" s="423"/>
      <c r="CY6" s="423"/>
      <c r="CZ6" s="423"/>
      <c r="DA6" s="424"/>
      <c r="DB6" s="422">
        <v>72.099999999999994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84075</v>
      </c>
      <c r="BO7" s="386"/>
      <c r="BP7" s="386"/>
      <c r="BQ7" s="386"/>
      <c r="BR7" s="386"/>
      <c r="BS7" s="386"/>
      <c r="BT7" s="386"/>
      <c r="BU7" s="387"/>
      <c r="BV7" s="385">
        <v>2761171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75552703</v>
      </c>
      <c r="CU7" s="386"/>
      <c r="CV7" s="386"/>
      <c r="CW7" s="386"/>
      <c r="CX7" s="386"/>
      <c r="CY7" s="386"/>
      <c r="CZ7" s="386"/>
      <c r="DA7" s="387"/>
      <c r="DB7" s="385">
        <v>72612891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11151238</v>
      </c>
      <c r="BO8" s="386"/>
      <c r="BP8" s="386"/>
      <c r="BQ8" s="386"/>
      <c r="BR8" s="386"/>
      <c r="BS8" s="386"/>
      <c r="BT8" s="386"/>
      <c r="BU8" s="387"/>
      <c r="BV8" s="385">
        <v>7602126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1.2</v>
      </c>
      <c r="CU8" s="426"/>
      <c r="CV8" s="426"/>
      <c r="CW8" s="426"/>
      <c r="CX8" s="426"/>
      <c r="CY8" s="426"/>
      <c r="CZ8" s="426"/>
      <c r="DA8" s="427"/>
      <c r="DB8" s="425">
        <v>1.26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205131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77</v>
      </c>
      <c r="AV9" s="418"/>
      <c r="AW9" s="418"/>
      <c r="AX9" s="418"/>
      <c r="AY9" s="419" t="s">
        <v>100</v>
      </c>
      <c r="AZ9" s="420"/>
      <c r="BA9" s="420"/>
      <c r="BB9" s="420"/>
      <c r="BC9" s="420"/>
      <c r="BD9" s="420"/>
      <c r="BE9" s="420"/>
      <c r="BF9" s="420"/>
      <c r="BG9" s="420"/>
      <c r="BH9" s="420"/>
      <c r="BI9" s="420"/>
      <c r="BJ9" s="420"/>
      <c r="BK9" s="420"/>
      <c r="BL9" s="420"/>
      <c r="BM9" s="421"/>
      <c r="BN9" s="385">
        <v>3549112</v>
      </c>
      <c r="BO9" s="386"/>
      <c r="BP9" s="386"/>
      <c r="BQ9" s="386"/>
      <c r="BR9" s="386"/>
      <c r="BS9" s="386"/>
      <c r="BT9" s="386"/>
      <c r="BU9" s="387"/>
      <c r="BV9" s="385">
        <v>700274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1.1000000000000001</v>
      </c>
      <c r="CU9" s="383"/>
      <c r="CV9" s="383"/>
      <c r="CW9" s="383"/>
      <c r="CX9" s="383"/>
      <c r="CY9" s="383"/>
      <c r="CZ9" s="383"/>
      <c r="DA9" s="384"/>
      <c r="DB9" s="382">
        <v>1.4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185861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127153</v>
      </c>
      <c r="BO10" s="386"/>
      <c r="BP10" s="386"/>
      <c r="BQ10" s="386"/>
      <c r="BR10" s="386"/>
      <c r="BS10" s="386"/>
      <c r="BT10" s="386"/>
      <c r="BU10" s="387"/>
      <c r="BV10" s="385">
        <v>147869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240585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4430098</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222165</v>
      </c>
      <c r="S13" s="467"/>
      <c r="T13" s="467"/>
      <c r="U13" s="467"/>
      <c r="V13" s="468"/>
      <c r="W13" s="401" t="s">
        <v>123</v>
      </c>
      <c r="X13" s="402"/>
      <c r="Y13" s="402"/>
      <c r="Z13" s="402"/>
      <c r="AA13" s="402"/>
      <c r="AB13" s="392"/>
      <c r="AC13" s="436">
        <v>41</v>
      </c>
      <c r="AD13" s="437"/>
      <c r="AE13" s="437"/>
      <c r="AF13" s="437"/>
      <c r="AG13" s="476"/>
      <c r="AH13" s="436">
        <v>45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-753833</v>
      </c>
      <c r="BO13" s="386"/>
      <c r="BP13" s="386"/>
      <c r="BQ13" s="386"/>
      <c r="BR13" s="386"/>
      <c r="BS13" s="386"/>
      <c r="BT13" s="386"/>
      <c r="BU13" s="387"/>
      <c r="BV13" s="385">
        <v>848143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-0.9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235337</v>
      </c>
      <c r="S14" s="467"/>
      <c r="T14" s="467"/>
      <c r="U14" s="467"/>
      <c r="V14" s="468"/>
      <c r="W14" s="375"/>
      <c r="X14" s="376"/>
      <c r="Y14" s="376"/>
      <c r="Z14" s="376"/>
      <c r="AA14" s="376"/>
      <c r="AB14" s="365"/>
      <c r="AC14" s="469">
        <v>0.1</v>
      </c>
      <c r="AD14" s="470"/>
      <c r="AE14" s="470"/>
      <c r="AF14" s="470"/>
      <c r="AG14" s="471"/>
      <c r="AH14" s="469">
        <v>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217233</v>
      </c>
      <c r="S15" s="467"/>
      <c r="T15" s="467"/>
      <c r="U15" s="467"/>
      <c r="V15" s="468"/>
      <c r="W15" s="401" t="s">
        <v>130</v>
      </c>
      <c r="X15" s="402"/>
      <c r="Y15" s="402"/>
      <c r="Z15" s="402"/>
      <c r="AA15" s="402"/>
      <c r="AB15" s="392"/>
      <c r="AC15" s="436">
        <v>7364</v>
      </c>
      <c r="AD15" s="437"/>
      <c r="AE15" s="437"/>
      <c r="AF15" s="437"/>
      <c r="AG15" s="476"/>
      <c r="AH15" s="436">
        <v>7497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61313554</v>
      </c>
      <c r="BO15" s="349"/>
      <c r="BP15" s="349"/>
      <c r="BQ15" s="349"/>
      <c r="BR15" s="349"/>
      <c r="BS15" s="349"/>
      <c r="BT15" s="349"/>
      <c r="BU15" s="350"/>
      <c r="BV15" s="348">
        <v>58808743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9.9</v>
      </c>
      <c r="AD16" s="470"/>
      <c r="AE16" s="470"/>
      <c r="AF16" s="470"/>
      <c r="AG16" s="471"/>
      <c r="AH16" s="469">
        <v>10.1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53348069</v>
      </c>
      <c r="BO16" s="386"/>
      <c r="BP16" s="386"/>
      <c r="BQ16" s="386"/>
      <c r="BR16" s="386"/>
      <c r="BS16" s="386"/>
      <c r="BT16" s="386"/>
      <c r="BU16" s="387"/>
      <c r="BV16" s="385">
        <v>49128091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66672</v>
      </c>
      <c r="AD17" s="437"/>
      <c r="AE17" s="437"/>
      <c r="AF17" s="437"/>
      <c r="AG17" s="476"/>
      <c r="AH17" s="436">
        <v>63873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75552703</v>
      </c>
      <c r="BO17" s="386"/>
      <c r="BP17" s="386"/>
      <c r="BQ17" s="386"/>
      <c r="BR17" s="386"/>
      <c r="BS17" s="386"/>
      <c r="BT17" s="386"/>
      <c r="BU17" s="387"/>
      <c r="BV17" s="385">
        <v>72612891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20.37</v>
      </c>
      <c r="M18" s="498"/>
      <c r="N18" s="498"/>
      <c r="O18" s="498"/>
      <c r="P18" s="498"/>
      <c r="Q18" s="498"/>
      <c r="R18" s="499"/>
      <c r="S18" s="499"/>
      <c r="T18" s="499"/>
      <c r="U18" s="499"/>
      <c r="V18" s="500"/>
      <c r="W18" s="403"/>
      <c r="X18" s="404"/>
      <c r="Y18" s="404"/>
      <c r="Z18" s="404"/>
      <c r="AA18" s="404"/>
      <c r="AB18" s="395"/>
      <c r="AC18" s="501">
        <v>90</v>
      </c>
      <c r="AD18" s="502"/>
      <c r="AE18" s="502"/>
      <c r="AF18" s="502"/>
      <c r="AG18" s="503"/>
      <c r="AH18" s="501">
        <v>85.6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59898029</v>
      </c>
      <c r="BO18" s="386"/>
      <c r="BP18" s="386"/>
      <c r="BQ18" s="386"/>
      <c r="BR18" s="386"/>
      <c r="BS18" s="386"/>
      <c r="BT18" s="386"/>
      <c r="BU18" s="387"/>
      <c r="BV18" s="385">
        <v>57771011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10070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104517619</v>
      </c>
      <c r="BO19" s="386"/>
      <c r="BP19" s="386"/>
      <c r="BQ19" s="386"/>
      <c r="BR19" s="386"/>
      <c r="BS19" s="386"/>
      <c r="BT19" s="386"/>
      <c r="BU19" s="387"/>
      <c r="BV19" s="385">
        <v>87067547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110113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3785973</v>
      </c>
      <c r="BO23" s="386"/>
      <c r="BP23" s="386"/>
      <c r="BQ23" s="386"/>
      <c r="BR23" s="386"/>
      <c r="BS23" s="386"/>
      <c r="BT23" s="386"/>
      <c r="BU23" s="387"/>
      <c r="BV23" s="385">
        <v>4867082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12460</v>
      </c>
      <c r="R24" s="437"/>
      <c r="S24" s="437"/>
      <c r="T24" s="437"/>
      <c r="U24" s="437"/>
      <c r="V24" s="476"/>
      <c r="W24" s="531"/>
      <c r="X24" s="519"/>
      <c r="Y24" s="520"/>
      <c r="Z24" s="435" t="s">
        <v>154</v>
      </c>
      <c r="AA24" s="415"/>
      <c r="AB24" s="415"/>
      <c r="AC24" s="415"/>
      <c r="AD24" s="415"/>
      <c r="AE24" s="415"/>
      <c r="AF24" s="415"/>
      <c r="AG24" s="416"/>
      <c r="AH24" s="436">
        <v>1920</v>
      </c>
      <c r="AI24" s="437"/>
      <c r="AJ24" s="437"/>
      <c r="AK24" s="437"/>
      <c r="AL24" s="476"/>
      <c r="AM24" s="436">
        <v>5854080</v>
      </c>
      <c r="AN24" s="437"/>
      <c r="AO24" s="437"/>
      <c r="AP24" s="437"/>
      <c r="AQ24" s="437"/>
      <c r="AR24" s="476"/>
      <c r="AS24" s="436">
        <v>3049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3779773</v>
      </c>
      <c r="BO24" s="386"/>
      <c r="BP24" s="386"/>
      <c r="BQ24" s="386"/>
      <c r="BR24" s="386"/>
      <c r="BS24" s="386"/>
      <c r="BT24" s="386"/>
      <c r="BU24" s="387"/>
      <c r="BV24" s="385">
        <v>4860882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10020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15608486</v>
      </c>
      <c r="BO25" s="349"/>
      <c r="BP25" s="349"/>
      <c r="BQ25" s="349"/>
      <c r="BR25" s="349"/>
      <c r="BS25" s="349"/>
      <c r="BT25" s="349"/>
      <c r="BU25" s="350"/>
      <c r="BV25" s="348">
        <v>40748763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8670</v>
      </c>
      <c r="R26" s="437"/>
      <c r="S26" s="437"/>
      <c r="T26" s="437"/>
      <c r="U26" s="437"/>
      <c r="V26" s="476"/>
      <c r="W26" s="531"/>
      <c r="X26" s="519"/>
      <c r="Y26" s="520"/>
      <c r="Z26" s="435" t="s">
        <v>160</v>
      </c>
      <c r="AA26" s="541"/>
      <c r="AB26" s="541"/>
      <c r="AC26" s="541"/>
      <c r="AD26" s="541"/>
      <c r="AE26" s="541"/>
      <c r="AF26" s="541"/>
      <c r="AG26" s="542"/>
      <c r="AH26" s="436">
        <v>237</v>
      </c>
      <c r="AI26" s="437"/>
      <c r="AJ26" s="437"/>
      <c r="AK26" s="437"/>
      <c r="AL26" s="476"/>
      <c r="AM26" s="436">
        <v>718584</v>
      </c>
      <c r="AN26" s="437"/>
      <c r="AO26" s="437"/>
      <c r="AP26" s="437"/>
      <c r="AQ26" s="437"/>
      <c r="AR26" s="476"/>
      <c r="AS26" s="436">
        <v>3032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30000</v>
      </c>
      <c r="BO26" s="386"/>
      <c r="BP26" s="386"/>
      <c r="BQ26" s="386"/>
      <c r="BR26" s="386"/>
      <c r="BS26" s="386"/>
      <c r="BT26" s="386"/>
      <c r="BU26" s="387"/>
      <c r="BV26" s="385">
        <v>15000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9000</v>
      </c>
      <c r="R27" s="437"/>
      <c r="S27" s="437"/>
      <c r="T27" s="437"/>
      <c r="U27" s="437"/>
      <c r="V27" s="476"/>
      <c r="W27" s="531"/>
      <c r="X27" s="519"/>
      <c r="Y27" s="520"/>
      <c r="Z27" s="435" t="s">
        <v>163</v>
      </c>
      <c r="AA27" s="415"/>
      <c r="AB27" s="415"/>
      <c r="AC27" s="415"/>
      <c r="AD27" s="415"/>
      <c r="AE27" s="415"/>
      <c r="AF27" s="415"/>
      <c r="AG27" s="416"/>
      <c r="AH27" s="436">
        <v>85</v>
      </c>
      <c r="AI27" s="437"/>
      <c r="AJ27" s="437"/>
      <c r="AK27" s="437"/>
      <c r="AL27" s="476"/>
      <c r="AM27" s="436">
        <v>268597</v>
      </c>
      <c r="AN27" s="437"/>
      <c r="AO27" s="437"/>
      <c r="AP27" s="437"/>
      <c r="AQ27" s="437"/>
      <c r="AR27" s="476"/>
      <c r="AS27" s="436">
        <v>3160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4000000</v>
      </c>
      <c r="BO27" s="555"/>
      <c r="BP27" s="555"/>
      <c r="BQ27" s="555"/>
      <c r="BR27" s="555"/>
      <c r="BS27" s="555"/>
      <c r="BT27" s="555"/>
      <c r="BU27" s="556"/>
      <c r="BV27" s="554">
        <v>4000000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7790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62342468</v>
      </c>
      <c r="BO28" s="349"/>
      <c r="BP28" s="349"/>
      <c r="BQ28" s="349"/>
      <c r="BR28" s="349"/>
      <c r="BS28" s="349"/>
      <c r="BT28" s="349"/>
      <c r="BU28" s="350"/>
      <c r="BV28" s="348">
        <v>62844350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32</v>
      </c>
      <c r="M29" s="437"/>
      <c r="N29" s="437"/>
      <c r="O29" s="437"/>
      <c r="P29" s="476"/>
      <c r="Q29" s="436">
        <v>6100</v>
      </c>
      <c r="R29" s="437"/>
      <c r="S29" s="437"/>
      <c r="T29" s="437"/>
      <c r="U29" s="437"/>
      <c r="V29" s="476"/>
      <c r="W29" s="532"/>
      <c r="X29" s="533"/>
      <c r="Y29" s="534"/>
      <c r="Z29" s="435" t="s">
        <v>170</v>
      </c>
      <c r="AA29" s="415"/>
      <c r="AB29" s="415"/>
      <c r="AC29" s="415"/>
      <c r="AD29" s="415"/>
      <c r="AE29" s="415"/>
      <c r="AF29" s="415"/>
      <c r="AG29" s="416"/>
      <c r="AH29" s="436">
        <v>2005</v>
      </c>
      <c r="AI29" s="437"/>
      <c r="AJ29" s="437"/>
      <c r="AK29" s="437"/>
      <c r="AL29" s="476"/>
      <c r="AM29" s="436">
        <v>6122677</v>
      </c>
      <c r="AN29" s="437"/>
      <c r="AO29" s="437"/>
      <c r="AP29" s="437"/>
      <c r="AQ29" s="437"/>
      <c r="AR29" s="476"/>
      <c r="AS29" s="436">
        <v>3054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54643854</v>
      </c>
      <c r="BO30" s="555"/>
      <c r="BP30" s="555"/>
      <c r="BQ30" s="555"/>
      <c r="BR30" s="555"/>
      <c r="BS30" s="555"/>
      <c r="BT30" s="555"/>
      <c r="BU30" s="556"/>
      <c r="BV30" s="554">
        <v>62346149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港区土地開発公社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〇</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公益財団法人港区スポーツふれあい文化健康財団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〇</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臨海部広域斎場組合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東京二十三区清掃一部事務組合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東京都後期高齢者医療広域連合（一般会計）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東京都後期高齢者医療広域連合
（後期高齢者医療特別会計）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R39" sqref="CR39:CY39"/>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73043984</v>
      </c>
      <c r="S5" s="583"/>
      <c r="T5" s="583"/>
      <c r="U5" s="583"/>
      <c r="V5" s="583"/>
      <c r="W5" s="583"/>
      <c r="X5" s="583"/>
      <c r="Y5" s="584"/>
      <c r="Z5" s="585">
        <v>45.5</v>
      </c>
      <c r="AA5" s="585"/>
      <c r="AB5" s="585"/>
      <c r="AC5" s="585"/>
      <c r="AD5" s="586">
        <v>73043984</v>
      </c>
      <c r="AE5" s="586"/>
      <c r="AF5" s="586"/>
      <c r="AG5" s="586"/>
      <c r="AH5" s="586"/>
      <c r="AI5" s="586"/>
      <c r="AJ5" s="586"/>
      <c r="AK5" s="586"/>
      <c r="AL5" s="587">
        <v>78.099999999999994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73040888</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430906</v>
      </c>
      <c r="S6" s="594"/>
      <c r="T6" s="594"/>
      <c r="U6" s="594"/>
      <c r="V6" s="594"/>
      <c r="W6" s="594"/>
      <c r="X6" s="594"/>
      <c r="Y6" s="595"/>
      <c r="Z6" s="596">
        <v>0.3</v>
      </c>
      <c r="AA6" s="596"/>
      <c r="AB6" s="596"/>
      <c r="AC6" s="596"/>
      <c r="AD6" s="597">
        <v>430906</v>
      </c>
      <c r="AE6" s="597"/>
      <c r="AF6" s="597"/>
      <c r="AG6" s="597"/>
      <c r="AH6" s="597"/>
      <c r="AI6" s="597"/>
      <c r="AJ6" s="597"/>
      <c r="AK6" s="597"/>
      <c r="AL6" s="598">
        <v>0.5</v>
      </c>
      <c r="AM6" s="599"/>
      <c r="AN6" s="599"/>
      <c r="AO6" s="600"/>
      <c r="AP6" s="590" t="s">
        <v>214</v>
      </c>
      <c r="AQ6" s="591"/>
      <c r="AR6" s="591"/>
      <c r="AS6" s="591"/>
      <c r="AT6" s="591"/>
      <c r="AU6" s="591"/>
      <c r="AV6" s="591"/>
      <c r="AW6" s="591"/>
      <c r="AX6" s="591"/>
      <c r="AY6" s="591"/>
      <c r="AZ6" s="591"/>
      <c r="BA6" s="591"/>
      <c r="BB6" s="591"/>
      <c r="BC6" s="591"/>
      <c r="BD6" s="591"/>
      <c r="BE6" s="591"/>
      <c r="BF6" s="592"/>
      <c r="BG6" s="593">
        <v>73040888</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728567</v>
      </c>
      <c r="CS6" s="594"/>
      <c r="CT6" s="594"/>
      <c r="CU6" s="594"/>
      <c r="CV6" s="594"/>
      <c r="CW6" s="594"/>
      <c r="CX6" s="594"/>
      <c r="CY6" s="595"/>
      <c r="CZ6" s="596">
        <v>0.5</v>
      </c>
      <c r="DA6" s="596"/>
      <c r="DB6" s="596"/>
      <c r="DC6" s="596"/>
      <c r="DD6" s="602" t="s">
        <v>209</v>
      </c>
      <c r="DE6" s="594"/>
      <c r="DF6" s="594"/>
      <c r="DG6" s="594"/>
      <c r="DH6" s="594"/>
      <c r="DI6" s="594"/>
      <c r="DJ6" s="594"/>
      <c r="DK6" s="594"/>
      <c r="DL6" s="594"/>
      <c r="DM6" s="594"/>
      <c r="DN6" s="594"/>
      <c r="DO6" s="594"/>
      <c r="DP6" s="595"/>
      <c r="DQ6" s="602">
        <v>728567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973029</v>
      </c>
      <c r="S7" s="594"/>
      <c r="T7" s="594"/>
      <c r="U7" s="594"/>
      <c r="V7" s="594"/>
      <c r="W7" s="594"/>
      <c r="X7" s="594"/>
      <c r="Y7" s="595"/>
      <c r="Z7" s="596">
        <v>0.6</v>
      </c>
      <c r="AA7" s="596"/>
      <c r="AB7" s="596"/>
      <c r="AC7" s="596"/>
      <c r="AD7" s="597">
        <v>973029</v>
      </c>
      <c r="AE7" s="597"/>
      <c r="AF7" s="597"/>
      <c r="AG7" s="597"/>
      <c r="AH7" s="597"/>
      <c r="AI7" s="597"/>
      <c r="AJ7" s="597"/>
      <c r="AK7" s="597"/>
      <c r="AL7" s="598">
        <v>1</v>
      </c>
      <c r="AM7" s="599"/>
      <c r="AN7" s="599"/>
      <c r="AO7" s="600"/>
      <c r="AP7" s="590" t="s">
        <v>217</v>
      </c>
      <c r="AQ7" s="591"/>
      <c r="AR7" s="591"/>
      <c r="AS7" s="591"/>
      <c r="AT7" s="591"/>
      <c r="AU7" s="591"/>
      <c r="AV7" s="591"/>
      <c r="AW7" s="591"/>
      <c r="AX7" s="591"/>
      <c r="AY7" s="591"/>
      <c r="AZ7" s="591"/>
      <c r="BA7" s="591"/>
      <c r="BB7" s="591"/>
      <c r="BC7" s="591"/>
      <c r="BD7" s="591"/>
      <c r="BE7" s="591"/>
      <c r="BF7" s="592"/>
      <c r="BG7" s="593">
        <v>66614310</v>
      </c>
      <c r="BH7" s="594"/>
      <c r="BI7" s="594"/>
      <c r="BJ7" s="594"/>
      <c r="BK7" s="594"/>
      <c r="BL7" s="594"/>
      <c r="BM7" s="594"/>
      <c r="BN7" s="595"/>
      <c r="BO7" s="596">
        <v>91.2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19942478</v>
      </c>
      <c r="CS7" s="594"/>
      <c r="CT7" s="594"/>
      <c r="CU7" s="594"/>
      <c r="CV7" s="594"/>
      <c r="CW7" s="594"/>
      <c r="CX7" s="594"/>
      <c r="CY7" s="595"/>
      <c r="CZ7" s="596">
        <v>13.4</v>
      </c>
      <c r="DA7" s="596"/>
      <c r="DB7" s="596"/>
      <c r="DC7" s="596"/>
      <c r="DD7" s="602">
        <v>4808218</v>
      </c>
      <c r="DE7" s="594"/>
      <c r="DF7" s="594"/>
      <c r="DG7" s="594"/>
      <c r="DH7" s="594"/>
      <c r="DI7" s="594"/>
      <c r="DJ7" s="594"/>
      <c r="DK7" s="594"/>
      <c r="DL7" s="594"/>
      <c r="DM7" s="594"/>
      <c r="DN7" s="594"/>
      <c r="DO7" s="594"/>
      <c r="DP7" s="595"/>
      <c r="DQ7" s="602">
        <v>14025749</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1227808</v>
      </c>
      <c r="S8" s="594"/>
      <c r="T8" s="594"/>
      <c r="U8" s="594"/>
      <c r="V8" s="594"/>
      <c r="W8" s="594"/>
      <c r="X8" s="594"/>
      <c r="Y8" s="595"/>
      <c r="Z8" s="596">
        <v>0.8</v>
      </c>
      <c r="AA8" s="596"/>
      <c r="AB8" s="596"/>
      <c r="AC8" s="596"/>
      <c r="AD8" s="597">
        <v>1227808</v>
      </c>
      <c r="AE8" s="597"/>
      <c r="AF8" s="597"/>
      <c r="AG8" s="597"/>
      <c r="AH8" s="597"/>
      <c r="AI8" s="597"/>
      <c r="AJ8" s="597"/>
      <c r="AK8" s="597"/>
      <c r="AL8" s="598">
        <v>1.3</v>
      </c>
      <c r="AM8" s="599"/>
      <c r="AN8" s="599"/>
      <c r="AO8" s="600"/>
      <c r="AP8" s="590" t="s">
        <v>220</v>
      </c>
      <c r="AQ8" s="591"/>
      <c r="AR8" s="591"/>
      <c r="AS8" s="591"/>
      <c r="AT8" s="591"/>
      <c r="AU8" s="591"/>
      <c r="AV8" s="591"/>
      <c r="AW8" s="591"/>
      <c r="AX8" s="591"/>
      <c r="AY8" s="591"/>
      <c r="AZ8" s="591"/>
      <c r="BA8" s="591"/>
      <c r="BB8" s="591"/>
      <c r="BC8" s="591"/>
      <c r="BD8" s="591"/>
      <c r="BE8" s="591"/>
      <c r="BF8" s="592"/>
      <c r="BG8" s="593">
        <v>463901</v>
      </c>
      <c r="BH8" s="594"/>
      <c r="BI8" s="594"/>
      <c r="BJ8" s="594"/>
      <c r="BK8" s="594"/>
      <c r="BL8" s="594"/>
      <c r="BM8" s="594"/>
      <c r="BN8" s="595"/>
      <c r="BO8" s="596">
        <v>0.6</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54207646</v>
      </c>
      <c r="CS8" s="594"/>
      <c r="CT8" s="594"/>
      <c r="CU8" s="594"/>
      <c r="CV8" s="594"/>
      <c r="CW8" s="594"/>
      <c r="CX8" s="594"/>
      <c r="CY8" s="595"/>
      <c r="CZ8" s="596">
        <v>36.299999999999997</v>
      </c>
      <c r="DA8" s="596"/>
      <c r="DB8" s="596"/>
      <c r="DC8" s="596"/>
      <c r="DD8" s="602">
        <v>5399925</v>
      </c>
      <c r="DE8" s="594"/>
      <c r="DF8" s="594"/>
      <c r="DG8" s="594"/>
      <c r="DH8" s="594"/>
      <c r="DI8" s="594"/>
      <c r="DJ8" s="594"/>
      <c r="DK8" s="594"/>
      <c r="DL8" s="594"/>
      <c r="DM8" s="594"/>
      <c r="DN8" s="594"/>
      <c r="DO8" s="594"/>
      <c r="DP8" s="595"/>
      <c r="DQ8" s="602">
        <v>35168512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1032677</v>
      </c>
      <c r="S9" s="594"/>
      <c r="T9" s="594"/>
      <c r="U9" s="594"/>
      <c r="V9" s="594"/>
      <c r="W9" s="594"/>
      <c r="X9" s="594"/>
      <c r="Y9" s="595"/>
      <c r="Z9" s="596">
        <v>0.6</v>
      </c>
      <c r="AA9" s="596"/>
      <c r="AB9" s="596"/>
      <c r="AC9" s="596"/>
      <c r="AD9" s="597">
        <v>1032677</v>
      </c>
      <c r="AE9" s="597"/>
      <c r="AF9" s="597"/>
      <c r="AG9" s="597"/>
      <c r="AH9" s="597"/>
      <c r="AI9" s="597"/>
      <c r="AJ9" s="597"/>
      <c r="AK9" s="597"/>
      <c r="AL9" s="598">
        <v>1.1000000000000001</v>
      </c>
      <c r="AM9" s="599"/>
      <c r="AN9" s="599"/>
      <c r="AO9" s="600"/>
      <c r="AP9" s="590" t="s">
        <v>223</v>
      </c>
      <c r="AQ9" s="591"/>
      <c r="AR9" s="591"/>
      <c r="AS9" s="591"/>
      <c r="AT9" s="591"/>
      <c r="AU9" s="591"/>
      <c r="AV9" s="591"/>
      <c r="AW9" s="591"/>
      <c r="AX9" s="591"/>
      <c r="AY9" s="591"/>
      <c r="AZ9" s="591"/>
      <c r="BA9" s="591"/>
      <c r="BB9" s="591"/>
      <c r="BC9" s="591"/>
      <c r="BD9" s="591"/>
      <c r="BE9" s="591"/>
      <c r="BF9" s="592"/>
      <c r="BG9" s="593">
        <v>66150409</v>
      </c>
      <c r="BH9" s="594"/>
      <c r="BI9" s="594"/>
      <c r="BJ9" s="594"/>
      <c r="BK9" s="594"/>
      <c r="BL9" s="594"/>
      <c r="BM9" s="594"/>
      <c r="BN9" s="595"/>
      <c r="BO9" s="596">
        <v>90.6</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11521808</v>
      </c>
      <c r="CS9" s="594"/>
      <c r="CT9" s="594"/>
      <c r="CU9" s="594"/>
      <c r="CV9" s="594"/>
      <c r="CW9" s="594"/>
      <c r="CX9" s="594"/>
      <c r="CY9" s="595"/>
      <c r="CZ9" s="596">
        <v>7.7</v>
      </c>
      <c r="DA9" s="596"/>
      <c r="DB9" s="596"/>
      <c r="DC9" s="596"/>
      <c r="DD9" s="602">
        <v>1623126</v>
      </c>
      <c r="DE9" s="594"/>
      <c r="DF9" s="594"/>
      <c r="DG9" s="594"/>
      <c r="DH9" s="594"/>
      <c r="DI9" s="594"/>
      <c r="DJ9" s="594"/>
      <c r="DK9" s="594"/>
      <c r="DL9" s="594"/>
      <c r="DM9" s="594"/>
      <c r="DN9" s="594"/>
      <c r="DO9" s="594"/>
      <c r="DP9" s="595"/>
      <c r="DQ9" s="602">
        <v>10117264</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11430790</v>
      </c>
      <c r="S10" s="594"/>
      <c r="T10" s="594"/>
      <c r="U10" s="594"/>
      <c r="V10" s="594"/>
      <c r="W10" s="594"/>
      <c r="X10" s="594"/>
      <c r="Y10" s="595"/>
      <c r="Z10" s="596">
        <v>7.1</v>
      </c>
      <c r="AA10" s="596"/>
      <c r="AB10" s="596"/>
      <c r="AC10" s="596"/>
      <c r="AD10" s="597">
        <v>11430790</v>
      </c>
      <c r="AE10" s="597"/>
      <c r="AF10" s="597"/>
      <c r="AG10" s="597"/>
      <c r="AH10" s="597"/>
      <c r="AI10" s="597"/>
      <c r="AJ10" s="597"/>
      <c r="AK10" s="597"/>
      <c r="AL10" s="598">
        <v>12.2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t="s">
        <v>111</v>
      </c>
      <c r="BH10" s="594"/>
      <c r="BI10" s="594"/>
      <c r="BJ10" s="594"/>
      <c r="BK10" s="594"/>
      <c r="BL10" s="594"/>
      <c r="BM10" s="594"/>
      <c r="BN10" s="595"/>
      <c r="BO10" s="596" t="s">
        <v>111</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305122</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253392</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t="s">
        <v>111</v>
      </c>
      <c r="BH11" s="594"/>
      <c r="BI11" s="594"/>
      <c r="BJ11" s="594"/>
      <c r="BK11" s="594"/>
      <c r="BL11" s="594"/>
      <c r="BM11" s="594"/>
      <c r="BN11" s="595"/>
      <c r="BO11" s="596" t="s">
        <v>111</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t="s">
        <v>111</v>
      </c>
      <c r="CS11" s="594"/>
      <c r="CT11" s="594"/>
      <c r="CU11" s="594"/>
      <c r="CV11" s="594"/>
      <c r="CW11" s="594"/>
      <c r="CX11" s="594"/>
      <c r="CY11" s="595"/>
      <c r="CZ11" s="596" t="s">
        <v>111</v>
      </c>
      <c r="DA11" s="596"/>
      <c r="DB11" s="596"/>
      <c r="DC11" s="596"/>
      <c r="DD11" s="602" t="s">
        <v>111</v>
      </c>
      <c r="DE11" s="594"/>
      <c r="DF11" s="594"/>
      <c r="DG11" s="594"/>
      <c r="DH11" s="594"/>
      <c r="DI11" s="594"/>
      <c r="DJ11" s="594"/>
      <c r="DK11" s="594"/>
      <c r="DL11" s="594"/>
      <c r="DM11" s="594"/>
      <c r="DN11" s="594"/>
      <c r="DO11" s="594"/>
      <c r="DP11" s="595"/>
      <c r="DQ11" s="602" t="s">
        <v>111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t="s">
        <v>111</v>
      </c>
      <c r="BH12" s="594"/>
      <c r="BI12" s="594"/>
      <c r="BJ12" s="594"/>
      <c r="BK12" s="594"/>
      <c r="BL12" s="594"/>
      <c r="BM12" s="594"/>
      <c r="BN12" s="595"/>
      <c r="BO12" s="596" t="s">
        <v>111</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2546929</v>
      </c>
      <c r="CS12" s="594"/>
      <c r="CT12" s="594"/>
      <c r="CU12" s="594"/>
      <c r="CV12" s="594"/>
      <c r="CW12" s="594"/>
      <c r="CX12" s="594"/>
      <c r="CY12" s="595"/>
      <c r="CZ12" s="596">
        <v>1.7</v>
      </c>
      <c r="DA12" s="596"/>
      <c r="DB12" s="596"/>
      <c r="DC12" s="596"/>
      <c r="DD12" s="602">
        <v>507392</v>
      </c>
      <c r="DE12" s="594"/>
      <c r="DF12" s="594"/>
      <c r="DG12" s="594"/>
      <c r="DH12" s="594"/>
      <c r="DI12" s="594"/>
      <c r="DJ12" s="594"/>
      <c r="DK12" s="594"/>
      <c r="DL12" s="594"/>
      <c r="DM12" s="594"/>
      <c r="DN12" s="594"/>
      <c r="DO12" s="594"/>
      <c r="DP12" s="595"/>
      <c r="DQ12" s="602">
        <v>1533206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144491</v>
      </c>
      <c r="S13" s="594"/>
      <c r="T13" s="594"/>
      <c r="U13" s="594"/>
      <c r="V13" s="594"/>
      <c r="W13" s="594"/>
      <c r="X13" s="594"/>
      <c r="Y13" s="595"/>
      <c r="Z13" s="596">
        <v>0.1</v>
      </c>
      <c r="AA13" s="596"/>
      <c r="AB13" s="596"/>
      <c r="AC13" s="596"/>
      <c r="AD13" s="597">
        <v>144491</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t="s">
        <v>111</v>
      </c>
      <c r="BH13" s="594"/>
      <c r="BI13" s="594"/>
      <c r="BJ13" s="594"/>
      <c r="BK13" s="594"/>
      <c r="BL13" s="594"/>
      <c r="BM13" s="594"/>
      <c r="BN13" s="595"/>
      <c r="BO13" s="596" t="s">
        <v>111</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11528258</v>
      </c>
      <c r="CS13" s="594"/>
      <c r="CT13" s="594"/>
      <c r="CU13" s="594"/>
      <c r="CV13" s="594"/>
      <c r="CW13" s="594"/>
      <c r="CX13" s="594"/>
      <c r="CY13" s="595"/>
      <c r="CZ13" s="596">
        <v>7.7</v>
      </c>
      <c r="DA13" s="596"/>
      <c r="DB13" s="596"/>
      <c r="DC13" s="596"/>
      <c r="DD13" s="602">
        <v>7008426</v>
      </c>
      <c r="DE13" s="594"/>
      <c r="DF13" s="594"/>
      <c r="DG13" s="594"/>
      <c r="DH13" s="594"/>
      <c r="DI13" s="594"/>
      <c r="DJ13" s="594"/>
      <c r="DK13" s="594"/>
      <c r="DL13" s="594"/>
      <c r="DM13" s="594"/>
      <c r="DN13" s="594"/>
      <c r="DO13" s="594"/>
      <c r="DP13" s="595"/>
      <c r="DQ13" s="602">
        <v>6319322</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52222</v>
      </c>
      <c r="BH14" s="594"/>
      <c r="BI14" s="594"/>
      <c r="BJ14" s="594"/>
      <c r="BK14" s="594"/>
      <c r="BL14" s="594"/>
      <c r="BM14" s="594"/>
      <c r="BN14" s="595"/>
      <c r="BO14" s="596">
        <v>0.1</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2770730</v>
      </c>
      <c r="CS14" s="594"/>
      <c r="CT14" s="594"/>
      <c r="CU14" s="594"/>
      <c r="CV14" s="594"/>
      <c r="CW14" s="594"/>
      <c r="CX14" s="594"/>
      <c r="CY14" s="595"/>
      <c r="CZ14" s="596">
        <v>1.9</v>
      </c>
      <c r="DA14" s="596"/>
      <c r="DB14" s="596"/>
      <c r="DC14" s="596"/>
      <c r="DD14" s="602">
        <v>2103800</v>
      </c>
      <c r="DE14" s="594"/>
      <c r="DF14" s="594"/>
      <c r="DG14" s="594"/>
      <c r="DH14" s="594"/>
      <c r="DI14" s="594"/>
      <c r="DJ14" s="594"/>
      <c r="DK14" s="594"/>
      <c r="DL14" s="594"/>
      <c r="DM14" s="594"/>
      <c r="DN14" s="594"/>
      <c r="DO14" s="594"/>
      <c r="DP14" s="595"/>
      <c r="DQ14" s="602">
        <v>1229578</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52490</v>
      </c>
      <c r="S15" s="594"/>
      <c r="T15" s="594"/>
      <c r="U15" s="594"/>
      <c r="V15" s="594"/>
      <c r="W15" s="594"/>
      <c r="X15" s="594"/>
      <c r="Y15" s="595"/>
      <c r="Z15" s="596">
        <v>0</v>
      </c>
      <c r="AA15" s="596"/>
      <c r="AB15" s="596"/>
      <c r="AC15" s="596"/>
      <c r="AD15" s="597">
        <v>52490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6374356</v>
      </c>
      <c r="BH15" s="594"/>
      <c r="BI15" s="594"/>
      <c r="BJ15" s="594"/>
      <c r="BK15" s="594"/>
      <c r="BL15" s="594"/>
      <c r="BM15" s="594"/>
      <c r="BN15" s="595"/>
      <c r="BO15" s="596">
        <v>8.6999999999999993</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44476854</v>
      </c>
      <c r="CS15" s="594"/>
      <c r="CT15" s="594"/>
      <c r="CU15" s="594"/>
      <c r="CV15" s="594"/>
      <c r="CW15" s="594"/>
      <c r="CX15" s="594"/>
      <c r="CY15" s="595"/>
      <c r="CZ15" s="596">
        <v>29.8</v>
      </c>
      <c r="DA15" s="596"/>
      <c r="DB15" s="596"/>
      <c r="DC15" s="596"/>
      <c r="DD15" s="602">
        <v>23912998</v>
      </c>
      <c r="DE15" s="594"/>
      <c r="DF15" s="594"/>
      <c r="DG15" s="594"/>
      <c r="DH15" s="594"/>
      <c r="DI15" s="594"/>
      <c r="DJ15" s="594"/>
      <c r="DK15" s="594"/>
      <c r="DL15" s="594"/>
      <c r="DM15" s="594"/>
      <c r="DN15" s="594"/>
      <c r="DO15" s="594"/>
      <c r="DP15" s="595"/>
      <c r="DQ15" s="602">
        <v>22723205</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t="s">
        <v>111</v>
      </c>
      <c r="S16" s="594"/>
      <c r="T16" s="594"/>
      <c r="U16" s="594"/>
      <c r="V16" s="594"/>
      <c r="W16" s="594"/>
      <c r="X16" s="594"/>
      <c r="Y16" s="595"/>
      <c r="Z16" s="596" t="s">
        <v>111</v>
      </c>
      <c r="AA16" s="596"/>
      <c r="AB16" s="596"/>
      <c r="AC16" s="596"/>
      <c r="AD16" s="597" t="s">
        <v>111</v>
      </c>
      <c r="AE16" s="597"/>
      <c r="AF16" s="597"/>
      <c r="AG16" s="597"/>
      <c r="AH16" s="597"/>
      <c r="AI16" s="597"/>
      <c r="AJ16" s="597"/>
      <c r="AK16" s="597"/>
      <c r="AL16" s="598" t="s">
        <v>111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t="s">
        <v>111</v>
      </c>
      <c r="S17" s="594"/>
      <c r="T17" s="594"/>
      <c r="U17" s="594"/>
      <c r="V17" s="594"/>
      <c r="W17" s="594"/>
      <c r="X17" s="594"/>
      <c r="Y17" s="595"/>
      <c r="Z17" s="596" t="s">
        <v>111</v>
      </c>
      <c r="AA17" s="596"/>
      <c r="AB17" s="596"/>
      <c r="AC17" s="596"/>
      <c r="AD17" s="597" t="s">
        <v>111</v>
      </c>
      <c r="AE17" s="597"/>
      <c r="AF17" s="597"/>
      <c r="AG17" s="597"/>
      <c r="AH17" s="597"/>
      <c r="AI17" s="597"/>
      <c r="AJ17" s="597"/>
      <c r="AK17" s="597"/>
      <c r="AL17" s="598" t="s">
        <v>111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1183511</v>
      </c>
      <c r="CS17" s="594"/>
      <c r="CT17" s="594"/>
      <c r="CU17" s="594"/>
      <c r="CV17" s="594"/>
      <c r="CW17" s="594"/>
      <c r="CX17" s="594"/>
      <c r="CY17" s="595"/>
      <c r="CZ17" s="596">
        <v>0.8</v>
      </c>
      <c r="DA17" s="596"/>
      <c r="DB17" s="596"/>
      <c r="DC17" s="596"/>
      <c r="DD17" s="602" t="s">
        <v>111</v>
      </c>
      <c r="DE17" s="594"/>
      <c r="DF17" s="594"/>
      <c r="DG17" s="594"/>
      <c r="DH17" s="594"/>
      <c r="DI17" s="594"/>
      <c r="DJ17" s="594"/>
      <c r="DK17" s="594"/>
      <c r="DL17" s="594"/>
      <c r="DM17" s="594"/>
      <c r="DN17" s="594"/>
      <c r="DO17" s="594"/>
      <c r="DP17" s="595"/>
      <c r="DQ17" s="602">
        <v>1183511</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t="s">
        <v>111</v>
      </c>
      <c r="S18" s="594"/>
      <c r="T18" s="594"/>
      <c r="U18" s="594"/>
      <c r="V18" s="594"/>
      <c r="W18" s="594"/>
      <c r="X18" s="594"/>
      <c r="Y18" s="595"/>
      <c r="Z18" s="596" t="s">
        <v>111</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3096</v>
      </c>
      <c r="BH19" s="594"/>
      <c r="BI19" s="594"/>
      <c r="BJ19" s="594"/>
      <c r="BK19" s="594"/>
      <c r="BL19" s="594"/>
      <c r="BM19" s="594"/>
      <c r="BN19" s="595"/>
      <c r="BO19" s="596">
        <v>0</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88336175</v>
      </c>
      <c r="S20" s="594"/>
      <c r="T20" s="594"/>
      <c r="U20" s="594"/>
      <c r="V20" s="594"/>
      <c r="W20" s="594"/>
      <c r="X20" s="594"/>
      <c r="Y20" s="595"/>
      <c r="Z20" s="596">
        <v>55.1</v>
      </c>
      <c r="AA20" s="596"/>
      <c r="AB20" s="596"/>
      <c r="AC20" s="596"/>
      <c r="AD20" s="597">
        <v>88336175</v>
      </c>
      <c r="AE20" s="597"/>
      <c r="AF20" s="597"/>
      <c r="AG20" s="597"/>
      <c r="AH20" s="597"/>
      <c r="AI20" s="597"/>
      <c r="AJ20" s="597"/>
      <c r="AK20" s="597"/>
      <c r="AL20" s="598">
        <v>94.4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3096</v>
      </c>
      <c r="BH20" s="594"/>
      <c r="BI20" s="594"/>
      <c r="BJ20" s="594"/>
      <c r="BK20" s="594"/>
      <c r="BL20" s="594"/>
      <c r="BM20" s="594"/>
      <c r="BN20" s="595"/>
      <c r="BO20" s="596">
        <v>0</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149211903</v>
      </c>
      <c r="CS20" s="594"/>
      <c r="CT20" s="594"/>
      <c r="CU20" s="594"/>
      <c r="CV20" s="594"/>
      <c r="CW20" s="594"/>
      <c r="CX20" s="594"/>
      <c r="CY20" s="595"/>
      <c r="CZ20" s="596">
        <v>100</v>
      </c>
      <c r="DA20" s="596"/>
      <c r="DB20" s="596"/>
      <c r="DC20" s="596"/>
      <c r="DD20" s="602">
        <v>45363885</v>
      </c>
      <c r="DE20" s="594"/>
      <c r="DF20" s="594"/>
      <c r="DG20" s="594"/>
      <c r="DH20" s="594"/>
      <c r="DI20" s="594"/>
      <c r="DJ20" s="594"/>
      <c r="DK20" s="594"/>
      <c r="DL20" s="594"/>
      <c r="DM20" s="594"/>
      <c r="DN20" s="594"/>
      <c r="DO20" s="594"/>
      <c r="DP20" s="595"/>
      <c r="DQ20" s="602">
        <v>93282306</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40231</v>
      </c>
      <c r="S21" s="594"/>
      <c r="T21" s="594"/>
      <c r="U21" s="594"/>
      <c r="V21" s="594"/>
      <c r="W21" s="594"/>
      <c r="X21" s="594"/>
      <c r="Y21" s="595"/>
      <c r="Z21" s="596">
        <v>0</v>
      </c>
      <c r="AA21" s="596"/>
      <c r="AB21" s="596"/>
      <c r="AC21" s="596"/>
      <c r="AD21" s="597">
        <v>40231</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3096</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403243</v>
      </c>
      <c r="S22" s="594"/>
      <c r="T22" s="594"/>
      <c r="U22" s="594"/>
      <c r="V22" s="594"/>
      <c r="W22" s="594"/>
      <c r="X22" s="594"/>
      <c r="Y22" s="595"/>
      <c r="Z22" s="596">
        <v>0.3</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6769907</v>
      </c>
      <c r="S23" s="594"/>
      <c r="T23" s="594"/>
      <c r="U23" s="594"/>
      <c r="V23" s="594"/>
      <c r="W23" s="594"/>
      <c r="X23" s="594"/>
      <c r="Y23" s="595"/>
      <c r="Z23" s="596">
        <v>4.2</v>
      </c>
      <c r="AA23" s="596"/>
      <c r="AB23" s="596"/>
      <c r="AC23" s="596"/>
      <c r="AD23" s="597">
        <v>4766050</v>
      </c>
      <c r="AE23" s="597"/>
      <c r="AF23" s="597"/>
      <c r="AG23" s="597"/>
      <c r="AH23" s="597"/>
      <c r="AI23" s="597"/>
      <c r="AJ23" s="597"/>
      <c r="AK23" s="597"/>
      <c r="AL23" s="598">
        <v>5.0999999999999996</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737782</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39263280</v>
      </c>
      <c r="CS24" s="583"/>
      <c r="CT24" s="583"/>
      <c r="CU24" s="583"/>
      <c r="CV24" s="583"/>
      <c r="CW24" s="583"/>
      <c r="CX24" s="583"/>
      <c r="CY24" s="584"/>
      <c r="CZ24" s="622">
        <v>26.3</v>
      </c>
      <c r="DA24" s="623"/>
      <c r="DB24" s="623"/>
      <c r="DC24" s="624"/>
      <c r="DD24" s="621">
        <v>27588420</v>
      </c>
      <c r="DE24" s="583"/>
      <c r="DF24" s="583"/>
      <c r="DG24" s="583"/>
      <c r="DH24" s="583"/>
      <c r="DI24" s="583"/>
      <c r="DJ24" s="583"/>
      <c r="DK24" s="584"/>
      <c r="DL24" s="621">
        <v>27095324</v>
      </c>
      <c r="DM24" s="583"/>
      <c r="DN24" s="583"/>
      <c r="DO24" s="583"/>
      <c r="DP24" s="583"/>
      <c r="DQ24" s="583"/>
      <c r="DR24" s="583"/>
      <c r="DS24" s="583"/>
      <c r="DT24" s="583"/>
      <c r="DU24" s="583"/>
      <c r="DV24" s="584"/>
      <c r="DW24" s="587">
        <v>29</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11698702</v>
      </c>
      <c r="S25" s="594"/>
      <c r="T25" s="594"/>
      <c r="U25" s="594"/>
      <c r="V25" s="594"/>
      <c r="W25" s="594"/>
      <c r="X25" s="594"/>
      <c r="Y25" s="595"/>
      <c r="Z25" s="596">
        <v>7.3</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18978249</v>
      </c>
      <c r="CS25" s="613"/>
      <c r="CT25" s="613"/>
      <c r="CU25" s="613"/>
      <c r="CV25" s="613"/>
      <c r="CW25" s="613"/>
      <c r="CX25" s="613"/>
      <c r="CY25" s="614"/>
      <c r="CZ25" s="627">
        <v>12.7</v>
      </c>
      <c r="DA25" s="628"/>
      <c r="DB25" s="628"/>
      <c r="DC25" s="629"/>
      <c r="DD25" s="602">
        <v>17519941</v>
      </c>
      <c r="DE25" s="613"/>
      <c r="DF25" s="613"/>
      <c r="DG25" s="613"/>
      <c r="DH25" s="613"/>
      <c r="DI25" s="613"/>
      <c r="DJ25" s="613"/>
      <c r="DK25" s="614"/>
      <c r="DL25" s="602">
        <v>17027545</v>
      </c>
      <c r="DM25" s="613"/>
      <c r="DN25" s="613"/>
      <c r="DO25" s="613"/>
      <c r="DP25" s="613"/>
      <c r="DQ25" s="613"/>
      <c r="DR25" s="613"/>
      <c r="DS25" s="613"/>
      <c r="DT25" s="613"/>
      <c r="DU25" s="613"/>
      <c r="DV25" s="614"/>
      <c r="DW25" s="598">
        <v>18.2</v>
      </c>
      <c r="DX25" s="625"/>
      <c r="DY25" s="625"/>
      <c r="DZ25" s="625"/>
      <c r="EA25" s="625"/>
      <c r="EB25" s="625"/>
      <c r="EC25" s="626"/>
    </row>
    <row r="26" spans="2:133" ht="11.25" customHeight="1" x14ac:dyDescent="0.15">
      <c r="B26" s="630" t="s">
        <v>276</v>
      </c>
      <c r="C26" s="631"/>
      <c r="D26" s="631"/>
      <c r="E26" s="631"/>
      <c r="F26" s="631"/>
      <c r="G26" s="631"/>
      <c r="H26" s="631"/>
      <c r="I26" s="631"/>
      <c r="J26" s="631"/>
      <c r="K26" s="631"/>
      <c r="L26" s="631"/>
      <c r="M26" s="631"/>
      <c r="N26" s="631"/>
      <c r="O26" s="631"/>
      <c r="P26" s="631"/>
      <c r="Q26" s="632"/>
      <c r="R26" s="593">
        <v>1955093</v>
      </c>
      <c r="S26" s="594"/>
      <c r="T26" s="594"/>
      <c r="U26" s="594"/>
      <c r="V26" s="594"/>
      <c r="W26" s="594"/>
      <c r="X26" s="594"/>
      <c r="Y26" s="595"/>
      <c r="Z26" s="596">
        <v>1.2</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13237507</v>
      </c>
      <c r="CS26" s="594"/>
      <c r="CT26" s="594"/>
      <c r="CU26" s="594"/>
      <c r="CV26" s="594"/>
      <c r="CW26" s="594"/>
      <c r="CX26" s="594"/>
      <c r="CY26" s="595"/>
      <c r="CZ26" s="627">
        <v>8.9</v>
      </c>
      <c r="DA26" s="628"/>
      <c r="DB26" s="628"/>
      <c r="DC26" s="629"/>
      <c r="DD26" s="602">
        <v>11845841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x14ac:dyDescent="0.15">
      <c r="B27" s="590" t="s">
        <v>279</v>
      </c>
      <c r="C27" s="591"/>
      <c r="D27" s="591"/>
      <c r="E27" s="591"/>
      <c r="F27" s="591"/>
      <c r="G27" s="591"/>
      <c r="H27" s="591"/>
      <c r="I27" s="591"/>
      <c r="J27" s="591"/>
      <c r="K27" s="591"/>
      <c r="L27" s="591"/>
      <c r="M27" s="591"/>
      <c r="N27" s="591"/>
      <c r="O27" s="591"/>
      <c r="P27" s="591"/>
      <c r="Q27" s="592"/>
      <c r="R27" s="593">
        <v>6363211</v>
      </c>
      <c r="S27" s="594"/>
      <c r="T27" s="594"/>
      <c r="U27" s="594"/>
      <c r="V27" s="594"/>
      <c r="W27" s="594"/>
      <c r="X27" s="594"/>
      <c r="Y27" s="595"/>
      <c r="Z27" s="596">
        <v>4</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73043984</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19101520</v>
      </c>
      <c r="CS27" s="613"/>
      <c r="CT27" s="613"/>
      <c r="CU27" s="613"/>
      <c r="CV27" s="613"/>
      <c r="CW27" s="613"/>
      <c r="CX27" s="613"/>
      <c r="CY27" s="614"/>
      <c r="CZ27" s="627">
        <v>12.8</v>
      </c>
      <c r="DA27" s="628"/>
      <c r="DB27" s="628"/>
      <c r="DC27" s="629"/>
      <c r="DD27" s="602">
        <v>8884968</v>
      </c>
      <c r="DE27" s="613"/>
      <c r="DF27" s="613"/>
      <c r="DG27" s="613"/>
      <c r="DH27" s="613"/>
      <c r="DI27" s="613"/>
      <c r="DJ27" s="613"/>
      <c r="DK27" s="614"/>
      <c r="DL27" s="602">
        <v>8884268</v>
      </c>
      <c r="DM27" s="613"/>
      <c r="DN27" s="613"/>
      <c r="DO27" s="613"/>
      <c r="DP27" s="613"/>
      <c r="DQ27" s="613"/>
      <c r="DR27" s="613"/>
      <c r="DS27" s="613"/>
      <c r="DT27" s="613"/>
      <c r="DU27" s="613"/>
      <c r="DV27" s="614"/>
      <c r="DW27" s="598">
        <v>9.5</v>
      </c>
      <c r="DX27" s="625"/>
      <c r="DY27" s="625"/>
      <c r="DZ27" s="625"/>
      <c r="EA27" s="625"/>
      <c r="EB27" s="625"/>
      <c r="EC27" s="626"/>
    </row>
    <row r="28" spans="2:133" ht="11.25" customHeight="1" x14ac:dyDescent="0.15">
      <c r="B28" s="590" t="s">
        <v>282</v>
      </c>
      <c r="C28" s="591"/>
      <c r="D28" s="591"/>
      <c r="E28" s="591"/>
      <c r="F28" s="591"/>
      <c r="G28" s="591"/>
      <c r="H28" s="591"/>
      <c r="I28" s="591"/>
      <c r="J28" s="591"/>
      <c r="K28" s="591"/>
      <c r="L28" s="591"/>
      <c r="M28" s="591"/>
      <c r="N28" s="591"/>
      <c r="O28" s="591"/>
      <c r="P28" s="591"/>
      <c r="Q28" s="592"/>
      <c r="R28" s="593">
        <v>5805475</v>
      </c>
      <c r="S28" s="594"/>
      <c r="T28" s="594"/>
      <c r="U28" s="594"/>
      <c r="V28" s="594"/>
      <c r="W28" s="594"/>
      <c r="X28" s="594"/>
      <c r="Y28" s="595"/>
      <c r="Z28" s="596">
        <v>3.6</v>
      </c>
      <c r="AA28" s="596"/>
      <c r="AB28" s="596"/>
      <c r="AC28" s="596"/>
      <c r="AD28" s="597">
        <v>284143</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1183511</v>
      </c>
      <c r="CS28" s="594"/>
      <c r="CT28" s="594"/>
      <c r="CU28" s="594"/>
      <c r="CV28" s="594"/>
      <c r="CW28" s="594"/>
      <c r="CX28" s="594"/>
      <c r="CY28" s="595"/>
      <c r="CZ28" s="627">
        <v>0.8</v>
      </c>
      <c r="DA28" s="628"/>
      <c r="DB28" s="628"/>
      <c r="DC28" s="629"/>
      <c r="DD28" s="602">
        <v>1183511</v>
      </c>
      <c r="DE28" s="594"/>
      <c r="DF28" s="594"/>
      <c r="DG28" s="594"/>
      <c r="DH28" s="594"/>
      <c r="DI28" s="594"/>
      <c r="DJ28" s="594"/>
      <c r="DK28" s="595"/>
      <c r="DL28" s="602">
        <v>1183511</v>
      </c>
      <c r="DM28" s="594"/>
      <c r="DN28" s="594"/>
      <c r="DO28" s="594"/>
      <c r="DP28" s="594"/>
      <c r="DQ28" s="594"/>
      <c r="DR28" s="594"/>
      <c r="DS28" s="594"/>
      <c r="DT28" s="594"/>
      <c r="DU28" s="594"/>
      <c r="DV28" s="595"/>
      <c r="DW28" s="598">
        <v>1.3</v>
      </c>
      <c r="DX28" s="625"/>
      <c r="DY28" s="625"/>
      <c r="DZ28" s="625"/>
      <c r="EA28" s="625"/>
      <c r="EB28" s="625"/>
      <c r="EC28" s="626"/>
    </row>
    <row r="29" spans="2:133" ht="11.25" customHeight="1" x14ac:dyDescent="0.15">
      <c r="B29" s="590" t="s">
        <v>284</v>
      </c>
      <c r="C29" s="591"/>
      <c r="D29" s="591"/>
      <c r="E29" s="591"/>
      <c r="F29" s="591"/>
      <c r="G29" s="591"/>
      <c r="H29" s="591"/>
      <c r="I29" s="591"/>
      <c r="J29" s="591"/>
      <c r="K29" s="591"/>
      <c r="L29" s="591"/>
      <c r="M29" s="591"/>
      <c r="N29" s="591"/>
      <c r="O29" s="591"/>
      <c r="P29" s="591"/>
      <c r="Q29" s="592"/>
      <c r="R29" s="593">
        <v>229162</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1183511</v>
      </c>
      <c r="CS29" s="613"/>
      <c r="CT29" s="613"/>
      <c r="CU29" s="613"/>
      <c r="CV29" s="613"/>
      <c r="CW29" s="613"/>
      <c r="CX29" s="613"/>
      <c r="CY29" s="614"/>
      <c r="CZ29" s="627">
        <v>0.8</v>
      </c>
      <c r="DA29" s="628"/>
      <c r="DB29" s="628"/>
      <c r="DC29" s="629"/>
      <c r="DD29" s="602">
        <v>1183511</v>
      </c>
      <c r="DE29" s="613"/>
      <c r="DF29" s="613"/>
      <c r="DG29" s="613"/>
      <c r="DH29" s="613"/>
      <c r="DI29" s="613"/>
      <c r="DJ29" s="613"/>
      <c r="DK29" s="614"/>
      <c r="DL29" s="602">
        <v>1183511</v>
      </c>
      <c r="DM29" s="613"/>
      <c r="DN29" s="613"/>
      <c r="DO29" s="613"/>
      <c r="DP29" s="613"/>
      <c r="DQ29" s="613"/>
      <c r="DR29" s="613"/>
      <c r="DS29" s="613"/>
      <c r="DT29" s="613"/>
      <c r="DU29" s="613"/>
      <c r="DV29" s="614"/>
      <c r="DW29" s="598">
        <v>1.3</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28225893</v>
      </c>
      <c r="S30" s="594"/>
      <c r="T30" s="594"/>
      <c r="U30" s="594"/>
      <c r="V30" s="594"/>
      <c r="W30" s="594"/>
      <c r="X30" s="594"/>
      <c r="Y30" s="595"/>
      <c r="Z30" s="596">
        <v>17.600000000000001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98.5</v>
      </c>
      <c r="BH30" s="652"/>
      <c r="BI30" s="652"/>
      <c r="BJ30" s="652"/>
      <c r="BK30" s="652"/>
      <c r="BL30" s="652"/>
      <c r="BM30" s="588">
        <v>94.4</v>
      </c>
      <c r="BN30" s="652"/>
      <c r="BO30" s="652"/>
      <c r="BP30" s="652"/>
      <c r="BQ30" s="653"/>
      <c r="BR30" s="651">
        <v>98.2</v>
      </c>
      <c r="BS30" s="652"/>
      <c r="BT30" s="652"/>
      <c r="BU30" s="652"/>
      <c r="BV30" s="652"/>
      <c r="BW30" s="652"/>
      <c r="BX30" s="588">
        <v>92.7</v>
      </c>
      <c r="BY30" s="652"/>
      <c r="BZ30" s="652"/>
      <c r="CA30" s="652"/>
      <c r="CB30" s="653"/>
      <c r="CD30" s="656"/>
      <c r="CE30" s="657"/>
      <c r="CF30" s="607" t="s">
        <v>291</v>
      </c>
      <c r="CG30" s="608"/>
      <c r="CH30" s="608"/>
      <c r="CI30" s="608"/>
      <c r="CJ30" s="608"/>
      <c r="CK30" s="608"/>
      <c r="CL30" s="608"/>
      <c r="CM30" s="608"/>
      <c r="CN30" s="608"/>
      <c r="CO30" s="608"/>
      <c r="CP30" s="608"/>
      <c r="CQ30" s="609"/>
      <c r="CR30" s="593">
        <v>1081109</v>
      </c>
      <c r="CS30" s="594"/>
      <c r="CT30" s="594"/>
      <c r="CU30" s="594"/>
      <c r="CV30" s="594"/>
      <c r="CW30" s="594"/>
      <c r="CX30" s="594"/>
      <c r="CY30" s="595"/>
      <c r="CZ30" s="627">
        <v>0.7</v>
      </c>
      <c r="DA30" s="628"/>
      <c r="DB30" s="628"/>
      <c r="DC30" s="629"/>
      <c r="DD30" s="602">
        <v>1081109</v>
      </c>
      <c r="DE30" s="594"/>
      <c r="DF30" s="594"/>
      <c r="DG30" s="594"/>
      <c r="DH30" s="594"/>
      <c r="DI30" s="594"/>
      <c r="DJ30" s="594"/>
      <c r="DK30" s="595"/>
      <c r="DL30" s="602">
        <v>1081109</v>
      </c>
      <c r="DM30" s="594"/>
      <c r="DN30" s="594"/>
      <c r="DO30" s="594"/>
      <c r="DP30" s="594"/>
      <c r="DQ30" s="594"/>
      <c r="DR30" s="594"/>
      <c r="DS30" s="594"/>
      <c r="DT30" s="594"/>
      <c r="DU30" s="594"/>
      <c r="DV30" s="595"/>
      <c r="DW30" s="598">
        <v>1.2</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6562234</v>
      </c>
      <c r="S31" s="594"/>
      <c r="T31" s="594"/>
      <c r="U31" s="594"/>
      <c r="V31" s="594"/>
      <c r="W31" s="594"/>
      <c r="X31" s="594"/>
      <c r="Y31" s="595"/>
      <c r="Z31" s="596">
        <v>4.0999999999999996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98.3</v>
      </c>
      <c r="BH31" s="613"/>
      <c r="BI31" s="613"/>
      <c r="BJ31" s="613"/>
      <c r="BK31" s="613"/>
      <c r="BL31" s="613"/>
      <c r="BM31" s="599">
        <v>93.9</v>
      </c>
      <c r="BN31" s="649"/>
      <c r="BO31" s="649"/>
      <c r="BP31" s="649"/>
      <c r="BQ31" s="650"/>
      <c r="BR31" s="648">
        <v>98</v>
      </c>
      <c r="BS31" s="613"/>
      <c r="BT31" s="613"/>
      <c r="BU31" s="613"/>
      <c r="BV31" s="613"/>
      <c r="BW31" s="613"/>
      <c r="BX31" s="599">
        <v>92</v>
      </c>
      <c r="BY31" s="649"/>
      <c r="BZ31" s="649"/>
      <c r="CA31" s="649"/>
      <c r="CB31" s="650"/>
      <c r="CD31" s="656"/>
      <c r="CE31" s="657"/>
      <c r="CF31" s="607" t="s">
        <v>295</v>
      </c>
      <c r="CG31" s="608"/>
      <c r="CH31" s="608"/>
      <c r="CI31" s="608"/>
      <c r="CJ31" s="608"/>
      <c r="CK31" s="608"/>
      <c r="CL31" s="608"/>
      <c r="CM31" s="608"/>
      <c r="CN31" s="608"/>
      <c r="CO31" s="608"/>
      <c r="CP31" s="608"/>
      <c r="CQ31" s="609"/>
      <c r="CR31" s="593">
        <v>102402</v>
      </c>
      <c r="CS31" s="613"/>
      <c r="CT31" s="613"/>
      <c r="CU31" s="613"/>
      <c r="CV31" s="613"/>
      <c r="CW31" s="613"/>
      <c r="CX31" s="613"/>
      <c r="CY31" s="614"/>
      <c r="CZ31" s="627">
        <v>0.1</v>
      </c>
      <c r="DA31" s="628"/>
      <c r="DB31" s="628"/>
      <c r="DC31" s="629"/>
      <c r="DD31" s="602">
        <v>102402</v>
      </c>
      <c r="DE31" s="613"/>
      <c r="DF31" s="613"/>
      <c r="DG31" s="613"/>
      <c r="DH31" s="613"/>
      <c r="DI31" s="613"/>
      <c r="DJ31" s="613"/>
      <c r="DK31" s="614"/>
      <c r="DL31" s="602">
        <v>102402</v>
      </c>
      <c r="DM31" s="613"/>
      <c r="DN31" s="613"/>
      <c r="DO31" s="613"/>
      <c r="DP31" s="613"/>
      <c r="DQ31" s="613"/>
      <c r="DR31" s="613"/>
      <c r="DS31" s="613"/>
      <c r="DT31" s="613"/>
      <c r="DU31" s="613"/>
      <c r="DV31" s="614"/>
      <c r="DW31" s="598">
        <v>0.1</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3320108</v>
      </c>
      <c r="S32" s="594"/>
      <c r="T32" s="594"/>
      <c r="U32" s="594"/>
      <c r="V32" s="594"/>
      <c r="W32" s="594"/>
      <c r="X32" s="594"/>
      <c r="Y32" s="595"/>
      <c r="Z32" s="596">
        <v>2.1</v>
      </c>
      <c r="AA32" s="596"/>
      <c r="AB32" s="596"/>
      <c r="AC32" s="596"/>
      <c r="AD32" s="597">
        <v>127012</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t="s">
        <v>209</v>
      </c>
      <c r="BH32" s="661"/>
      <c r="BI32" s="661"/>
      <c r="BJ32" s="661"/>
      <c r="BK32" s="661"/>
      <c r="BL32" s="661"/>
      <c r="BM32" s="662" t="s">
        <v>209</v>
      </c>
      <c r="BN32" s="661"/>
      <c r="BO32" s="661"/>
      <c r="BP32" s="661"/>
      <c r="BQ32" s="663"/>
      <c r="BR32" s="660" t="s">
        <v>209</v>
      </c>
      <c r="BS32" s="661"/>
      <c r="BT32" s="661"/>
      <c r="BU32" s="661"/>
      <c r="BV32" s="661"/>
      <c r="BW32" s="661"/>
      <c r="BX32" s="662" t="s">
        <v>209</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t="s">
        <v>111</v>
      </c>
      <c r="S33" s="594"/>
      <c r="T33" s="594"/>
      <c r="U33" s="594"/>
      <c r="V33" s="594"/>
      <c r="W33" s="594"/>
      <c r="X33" s="594"/>
      <c r="Y33" s="595"/>
      <c r="Z33" s="596" t="s">
        <v>111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64584738</v>
      </c>
      <c r="CS33" s="613"/>
      <c r="CT33" s="613"/>
      <c r="CU33" s="613"/>
      <c r="CV33" s="613"/>
      <c r="CW33" s="613"/>
      <c r="CX33" s="613"/>
      <c r="CY33" s="614"/>
      <c r="CZ33" s="627">
        <v>43.3</v>
      </c>
      <c r="DA33" s="628"/>
      <c r="DB33" s="628"/>
      <c r="DC33" s="629"/>
      <c r="DD33" s="602">
        <v>53090873</v>
      </c>
      <c r="DE33" s="613"/>
      <c r="DF33" s="613"/>
      <c r="DG33" s="613"/>
      <c r="DH33" s="613"/>
      <c r="DI33" s="613"/>
      <c r="DJ33" s="613"/>
      <c r="DK33" s="614"/>
      <c r="DL33" s="602">
        <v>32802705</v>
      </c>
      <c r="DM33" s="613"/>
      <c r="DN33" s="613"/>
      <c r="DO33" s="613"/>
      <c r="DP33" s="613"/>
      <c r="DQ33" s="613"/>
      <c r="DR33" s="613"/>
      <c r="DS33" s="613"/>
      <c r="DT33" s="613"/>
      <c r="DU33" s="613"/>
      <c r="DV33" s="614"/>
      <c r="DW33" s="598">
        <v>35.1</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30276727</v>
      </c>
      <c r="CS34" s="594"/>
      <c r="CT34" s="594"/>
      <c r="CU34" s="594"/>
      <c r="CV34" s="594"/>
      <c r="CW34" s="594"/>
      <c r="CX34" s="594"/>
      <c r="CY34" s="595"/>
      <c r="CZ34" s="627">
        <v>20.3</v>
      </c>
      <c r="DA34" s="628"/>
      <c r="DB34" s="628"/>
      <c r="DC34" s="629"/>
      <c r="DD34" s="602">
        <v>26653127</v>
      </c>
      <c r="DE34" s="594"/>
      <c r="DF34" s="594"/>
      <c r="DG34" s="594"/>
      <c r="DH34" s="594"/>
      <c r="DI34" s="594"/>
      <c r="DJ34" s="594"/>
      <c r="DK34" s="595"/>
      <c r="DL34" s="602">
        <v>22017775</v>
      </c>
      <c r="DM34" s="594"/>
      <c r="DN34" s="594"/>
      <c r="DO34" s="594"/>
      <c r="DP34" s="594"/>
      <c r="DQ34" s="594"/>
      <c r="DR34" s="594"/>
      <c r="DS34" s="594"/>
      <c r="DT34" s="594"/>
      <c r="DU34" s="594"/>
      <c r="DV34" s="595"/>
      <c r="DW34" s="598">
        <v>23.5</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t="s">
        <v>111</v>
      </c>
      <c r="S35" s="594"/>
      <c r="T35" s="594"/>
      <c r="U35" s="594"/>
      <c r="V35" s="594"/>
      <c r="W35" s="594"/>
      <c r="X35" s="594"/>
      <c r="Y35" s="595"/>
      <c r="Z35" s="596" t="s">
        <v>111</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7403958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539465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881837</v>
      </c>
      <c r="CS35" s="613"/>
      <c r="CT35" s="613"/>
      <c r="CU35" s="613"/>
      <c r="CV35" s="613"/>
      <c r="CW35" s="613"/>
      <c r="CX35" s="613"/>
      <c r="CY35" s="614"/>
      <c r="CZ35" s="627">
        <v>0.6</v>
      </c>
      <c r="DA35" s="628"/>
      <c r="DB35" s="628"/>
      <c r="DC35" s="629"/>
      <c r="DD35" s="602">
        <v>850867</v>
      </c>
      <c r="DE35" s="613"/>
      <c r="DF35" s="613"/>
      <c r="DG35" s="613"/>
      <c r="DH35" s="613"/>
      <c r="DI35" s="613"/>
      <c r="DJ35" s="613"/>
      <c r="DK35" s="614"/>
      <c r="DL35" s="602">
        <v>850867</v>
      </c>
      <c r="DM35" s="613"/>
      <c r="DN35" s="613"/>
      <c r="DO35" s="613"/>
      <c r="DP35" s="613"/>
      <c r="DQ35" s="613"/>
      <c r="DR35" s="613"/>
      <c r="DS35" s="613"/>
      <c r="DT35" s="613"/>
      <c r="DU35" s="613"/>
      <c r="DV35" s="614"/>
      <c r="DW35" s="598">
        <v>0.9</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160447216</v>
      </c>
      <c r="S36" s="666"/>
      <c r="T36" s="666"/>
      <c r="U36" s="666"/>
      <c r="V36" s="666"/>
      <c r="W36" s="666"/>
      <c r="X36" s="666"/>
      <c r="Y36" s="667"/>
      <c r="Z36" s="668">
        <v>100</v>
      </c>
      <c r="AA36" s="668"/>
      <c r="AB36" s="668"/>
      <c r="AC36" s="668"/>
      <c r="AD36" s="669">
        <v>93553611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970575</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384080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9334884</v>
      </c>
      <c r="CS36" s="594"/>
      <c r="CT36" s="594"/>
      <c r="CU36" s="594"/>
      <c r="CV36" s="594"/>
      <c r="CW36" s="594"/>
      <c r="CX36" s="594"/>
      <c r="CY36" s="595"/>
      <c r="CZ36" s="627">
        <v>6.3</v>
      </c>
      <c r="DA36" s="628"/>
      <c r="DB36" s="628"/>
      <c r="DC36" s="629"/>
      <c r="DD36" s="602">
        <v>7626878</v>
      </c>
      <c r="DE36" s="594"/>
      <c r="DF36" s="594"/>
      <c r="DG36" s="594"/>
      <c r="DH36" s="594"/>
      <c r="DI36" s="594"/>
      <c r="DJ36" s="594"/>
      <c r="DK36" s="595"/>
      <c r="DL36" s="602">
        <v>5587644</v>
      </c>
      <c r="DM36" s="594"/>
      <c r="DN36" s="594"/>
      <c r="DO36" s="594"/>
      <c r="DP36" s="594"/>
      <c r="DQ36" s="594"/>
      <c r="DR36" s="594"/>
      <c r="DS36" s="594"/>
      <c r="DT36" s="594"/>
      <c r="DU36" s="594"/>
      <c r="DV36" s="595"/>
      <c r="DW36" s="598">
        <v>6</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t="s">
        <v>314</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44707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1431003</v>
      </c>
      <c r="CS37" s="613"/>
      <c r="CT37" s="613"/>
      <c r="CU37" s="613"/>
      <c r="CV37" s="613"/>
      <c r="CW37" s="613"/>
      <c r="CX37" s="613"/>
      <c r="CY37" s="614"/>
      <c r="CZ37" s="627">
        <v>1</v>
      </c>
      <c r="DA37" s="628"/>
      <c r="DB37" s="628"/>
      <c r="DC37" s="629"/>
      <c r="DD37" s="602">
        <v>1431003</v>
      </c>
      <c r="DE37" s="613"/>
      <c r="DF37" s="613"/>
      <c r="DG37" s="613"/>
      <c r="DH37" s="613"/>
      <c r="DI37" s="613"/>
      <c r="DJ37" s="613"/>
      <c r="DK37" s="614"/>
      <c r="DL37" s="602">
        <v>982462</v>
      </c>
      <c r="DM37" s="613"/>
      <c r="DN37" s="613"/>
      <c r="DO37" s="613"/>
      <c r="DP37" s="613"/>
      <c r="DQ37" s="613"/>
      <c r="DR37" s="613"/>
      <c r="DS37" s="613"/>
      <c r="DT37" s="613"/>
      <c r="DU37" s="613"/>
      <c r="DV37" s="614"/>
      <c r="DW37" s="598">
        <v>1.1000000000000001</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t="s">
        <v>318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63498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7403958</v>
      </c>
      <c r="CS38" s="594"/>
      <c r="CT38" s="594"/>
      <c r="CU38" s="594"/>
      <c r="CV38" s="594"/>
      <c r="CW38" s="594"/>
      <c r="CX38" s="594"/>
      <c r="CY38" s="595"/>
      <c r="CZ38" s="627">
        <v>5</v>
      </c>
      <c r="DA38" s="628"/>
      <c r="DB38" s="628"/>
      <c r="DC38" s="629"/>
      <c r="DD38" s="602">
        <v>6623533</v>
      </c>
      <c r="DE38" s="594"/>
      <c r="DF38" s="594"/>
      <c r="DG38" s="594"/>
      <c r="DH38" s="594"/>
      <c r="DI38" s="594"/>
      <c r="DJ38" s="594"/>
      <c r="DK38" s="595"/>
      <c r="DL38" s="602">
        <v>4308389</v>
      </c>
      <c r="DM38" s="594"/>
      <c r="DN38" s="594"/>
      <c r="DO38" s="594"/>
      <c r="DP38" s="594"/>
      <c r="DQ38" s="594"/>
      <c r="DR38" s="594"/>
      <c r="DS38" s="594"/>
      <c r="DT38" s="594"/>
      <c r="DU38" s="594"/>
      <c r="DV38" s="595"/>
      <c r="DW38" s="598">
        <v>4.5999999999999996</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318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118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16174788</v>
      </c>
      <c r="CS39" s="613"/>
      <c r="CT39" s="613"/>
      <c r="CU39" s="613"/>
      <c r="CV39" s="613"/>
      <c r="CW39" s="613"/>
      <c r="CX39" s="613"/>
      <c r="CY39" s="614"/>
      <c r="CZ39" s="627">
        <v>10.8</v>
      </c>
      <c r="DA39" s="628"/>
      <c r="DB39" s="628"/>
      <c r="DC39" s="629"/>
      <c r="DD39" s="602">
        <v>11298438</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2441011</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82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512544</v>
      </c>
      <c r="CS40" s="594"/>
      <c r="CT40" s="594"/>
      <c r="CU40" s="594"/>
      <c r="CV40" s="594"/>
      <c r="CW40" s="594"/>
      <c r="CX40" s="594"/>
      <c r="CY40" s="595"/>
      <c r="CZ40" s="627">
        <v>0.3</v>
      </c>
      <c r="DA40" s="628"/>
      <c r="DB40" s="628"/>
      <c r="DC40" s="629"/>
      <c r="DD40" s="602">
        <v>38030</v>
      </c>
      <c r="DE40" s="594"/>
      <c r="DF40" s="594"/>
      <c r="DG40" s="594"/>
      <c r="DH40" s="594"/>
      <c r="DI40" s="594"/>
      <c r="DJ40" s="594"/>
      <c r="DK40" s="595"/>
      <c r="DL40" s="602">
        <v>38030</v>
      </c>
      <c r="DM40" s="594"/>
      <c r="DN40" s="594"/>
      <c r="DO40" s="594"/>
      <c r="DP40" s="594"/>
      <c r="DQ40" s="594"/>
      <c r="DR40" s="594"/>
      <c r="DS40" s="594"/>
      <c r="DT40" s="594"/>
      <c r="DU40" s="594"/>
      <c r="DV40" s="595"/>
      <c r="DW40" s="598">
        <v>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3992372</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218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13"/>
      <c r="CT41" s="613"/>
      <c r="CU41" s="613"/>
      <c r="CV41" s="613"/>
      <c r="CW41" s="613"/>
      <c r="CX41" s="613"/>
      <c r="CY41" s="614"/>
      <c r="CZ41" s="627" t="s">
        <v>314</v>
      </c>
      <c r="DA41" s="628"/>
      <c r="DB41" s="628"/>
      <c r="DC41" s="629"/>
      <c r="DD41" s="602" t="s">
        <v>314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45363885</v>
      </c>
      <c r="CS42" s="594"/>
      <c r="CT42" s="594"/>
      <c r="CU42" s="594"/>
      <c r="CV42" s="594"/>
      <c r="CW42" s="594"/>
      <c r="CX42" s="594"/>
      <c r="CY42" s="595"/>
      <c r="CZ42" s="627">
        <v>30.4</v>
      </c>
      <c r="DA42" s="676"/>
      <c r="DB42" s="676"/>
      <c r="DC42" s="677"/>
      <c r="DD42" s="602">
        <v>12603013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559430</v>
      </c>
      <c r="CS43" s="613"/>
      <c r="CT43" s="613"/>
      <c r="CU43" s="613"/>
      <c r="CV43" s="613"/>
      <c r="CW43" s="613"/>
      <c r="CX43" s="613"/>
      <c r="CY43" s="614"/>
      <c r="CZ43" s="627">
        <v>0.4</v>
      </c>
      <c r="DA43" s="628"/>
      <c r="DB43" s="628"/>
      <c r="DC43" s="629"/>
      <c r="DD43" s="602">
        <v>559430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45363885</v>
      </c>
      <c r="CS44" s="594"/>
      <c r="CT44" s="594"/>
      <c r="CU44" s="594"/>
      <c r="CV44" s="594"/>
      <c r="CW44" s="594"/>
      <c r="CX44" s="594"/>
      <c r="CY44" s="595"/>
      <c r="CZ44" s="627">
        <v>30.4</v>
      </c>
      <c r="DA44" s="676"/>
      <c r="DB44" s="676"/>
      <c r="DC44" s="677"/>
      <c r="DD44" s="602">
        <v>12603013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6624711</v>
      </c>
      <c r="CS45" s="613"/>
      <c r="CT45" s="613"/>
      <c r="CU45" s="613"/>
      <c r="CV45" s="613"/>
      <c r="CW45" s="613"/>
      <c r="CX45" s="613"/>
      <c r="CY45" s="614"/>
      <c r="CZ45" s="627">
        <v>4.4000000000000004</v>
      </c>
      <c r="DA45" s="628"/>
      <c r="DB45" s="628"/>
      <c r="DC45" s="629"/>
      <c r="DD45" s="602">
        <v>1757675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38739174</v>
      </c>
      <c r="CS46" s="594"/>
      <c r="CT46" s="594"/>
      <c r="CU46" s="594"/>
      <c r="CV46" s="594"/>
      <c r="CW46" s="594"/>
      <c r="CX46" s="594"/>
      <c r="CY46" s="595"/>
      <c r="CZ46" s="627">
        <v>26</v>
      </c>
      <c r="DA46" s="676"/>
      <c r="DB46" s="676"/>
      <c r="DC46" s="677"/>
      <c r="DD46" s="602">
        <v>10845338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318</v>
      </c>
      <c r="CS47" s="613"/>
      <c r="CT47" s="613"/>
      <c r="CU47" s="613"/>
      <c r="CV47" s="613"/>
      <c r="CW47" s="613"/>
      <c r="CX47" s="613"/>
      <c r="CY47" s="614"/>
      <c r="CZ47" s="627" t="s">
        <v>318</v>
      </c>
      <c r="DA47" s="628"/>
      <c r="DB47" s="628"/>
      <c r="DC47" s="629"/>
      <c r="DD47" s="602" t="s">
        <v>318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149211903</v>
      </c>
      <c r="CS49" s="661"/>
      <c r="CT49" s="661"/>
      <c r="CU49" s="661"/>
      <c r="CV49" s="661"/>
      <c r="CW49" s="661"/>
      <c r="CX49" s="661"/>
      <c r="CY49" s="688"/>
      <c r="CZ49" s="689">
        <v>100</v>
      </c>
      <c r="DA49" s="690"/>
      <c r="DB49" s="690"/>
      <c r="DC49" s="691"/>
      <c r="DD49" s="692">
        <v>93282306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24" sqref="A24:AY2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160559</v>
      </c>
      <c r="R7" s="723"/>
      <c r="S7" s="723"/>
      <c r="T7" s="723"/>
      <c r="U7" s="723"/>
      <c r="V7" s="723">
        <v>149324</v>
      </c>
      <c r="W7" s="723"/>
      <c r="X7" s="723"/>
      <c r="Y7" s="723"/>
      <c r="Z7" s="723"/>
      <c r="AA7" s="723">
        <v>11235</v>
      </c>
      <c r="AB7" s="723"/>
      <c r="AC7" s="723"/>
      <c r="AD7" s="723"/>
      <c r="AE7" s="724"/>
      <c r="AF7" s="725">
        <v>11151</v>
      </c>
      <c r="AG7" s="726"/>
      <c r="AH7" s="726"/>
      <c r="AI7" s="726"/>
      <c r="AJ7" s="727"/>
      <c r="AK7" s="762">
        <v>0</v>
      </c>
      <c r="AL7" s="763"/>
      <c r="AM7" s="763"/>
      <c r="AN7" s="763"/>
      <c r="AO7" s="763"/>
      <c r="AP7" s="763">
        <v>4067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530</v>
      </c>
      <c r="BS7" s="766" t="s">
        <v>528</v>
      </c>
      <c r="BT7" s="767"/>
      <c r="BU7" s="767"/>
      <c r="BV7" s="767"/>
      <c r="BW7" s="767"/>
      <c r="BX7" s="767"/>
      <c r="BY7" s="767"/>
      <c r="BZ7" s="767"/>
      <c r="CA7" s="767"/>
      <c r="CB7" s="767"/>
      <c r="CC7" s="767"/>
      <c r="CD7" s="767"/>
      <c r="CE7" s="767"/>
      <c r="CF7" s="767"/>
      <c r="CG7" s="768"/>
      <c r="CH7" s="759">
        <v>0</v>
      </c>
      <c r="CI7" s="760"/>
      <c r="CJ7" s="760"/>
      <c r="CK7" s="760"/>
      <c r="CL7" s="761"/>
      <c r="CM7" s="759">
        <v>24</v>
      </c>
      <c r="CN7" s="760"/>
      <c r="CO7" s="760"/>
      <c r="CP7" s="760"/>
      <c r="CQ7" s="761"/>
      <c r="CR7" s="759">
        <v>10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t="s">
        <v>532</v>
      </c>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531</v>
      </c>
      <c r="BS8" s="756" t="s">
        <v>529</v>
      </c>
      <c r="BT8" s="757"/>
      <c r="BU8" s="757"/>
      <c r="BV8" s="757"/>
      <c r="BW8" s="757"/>
      <c r="BX8" s="757"/>
      <c r="BY8" s="757"/>
      <c r="BZ8" s="757"/>
      <c r="CA8" s="757"/>
      <c r="CB8" s="757"/>
      <c r="CC8" s="757"/>
      <c r="CD8" s="757"/>
      <c r="CE8" s="757"/>
      <c r="CF8" s="757"/>
      <c r="CG8" s="758"/>
      <c r="CH8" s="769">
        <v>9</v>
      </c>
      <c r="CI8" s="770"/>
      <c r="CJ8" s="770"/>
      <c r="CK8" s="770"/>
      <c r="CL8" s="771"/>
      <c r="CM8" s="769">
        <v>810</v>
      </c>
      <c r="CN8" s="770"/>
      <c r="CO8" s="770"/>
      <c r="CP8" s="770"/>
      <c r="CQ8" s="771"/>
      <c r="CR8" s="769">
        <v>500</v>
      </c>
      <c r="CS8" s="770"/>
      <c r="CT8" s="770"/>
      <c r="CU8" s="770"/>
      <c r="CV8" s="771"/>
      <c r="CW8" s="769">
        <v>393</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f>SUM(Q7:U22)</f>
        <v>160559</v>
      </c>
      <c r="R23" s="782"/>
      <c r="S23" s="782"/>
      <c r="T23" s="782"/>
      <c r="U23" s="782"/>
      <c r="V23" s="782">
        <f t="shared" ref="V23" si="0">SUM(V7:Z22)</f>
        <v>149324</v>
      </c>
      <c r="W23" s="782"/>
      <c r="X23" s="782"/>
      <c r="Y23" s="782"/>
      <c r="Z23" s="782"/>
      <c r="AA23" s="782">
        <f t="shared" ref="AA23" si="1">SUM(AA7:AE22)</f>
        <v>11235</v>
      </c>
      <c r="AB23" s="782"/>
      <c r="AC23" s="782"/>
      <c r="AD23" s="782"/>
      <c r="AE23" s="783"/>
      <c r="AF23" s="784">
        <v>11151</v>
      </c>
      <c r="AG23" s="782"/>
      <c r="AH23" s="782"/>
      <c r="AI23" s="782"/>
      <c r="AJ23" s="785"/>
      <c r="AK23" s="786"/>
      <c r="AL23" s="787"/>
      <c r="AM23" s="787"/>
      <c r="AN23" s="787"/>
      <c r="AO23" s="787"/>
      <c r="AP23" s="782">
        <f t="shared" ref="AP23" si="2">SUM(AP7:AT22)</f>
        <v>4067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22768</v>
      </c>
      <c r="R28" s="811"/>
      <c r="S28" s="811"/>
      <c r="T28" s="811"/>
      <c r="U28" s="811"/>
      <c r="V28" s="811">
        <v>22228</v>
      </c>
      <c r="W28" s="811"/>
      <c r="X28" s="811"/>
      <c r="Y28" s="811"/>
      <c r="Z28" s="811"/>
      <c r="AA28" s="811">
        <v>539</v>
      </c>
      <c r="AB28" s="811"/>
      <c r="AC28" s="811"/>
      <c r="AD28" s="811"/>
      <c r="AE28" s="812"/>
      <c r="AF28" s="813">
        <v>539</v>
      </c>
      <c r="AG28" s="811"/>
      <c r="AH28" s="811"/>
      <c r="AI28" s="811"/>
      <c r="AJ28" s="814"/>
      <c r="AK28" s="815">
        <v>2293</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4687</v>
      </c>
      <c r="R29" s="747"/>
      <c r="S29" s="747"/>
      <c r="T29" s="747"/>
      <c r="U29" s="747"/>
      <c r="V29" s="747">
        <v>4584</v>
      </c>
      <c r="W29" s="747"/>
      <c r="X29" s="747"/>
      <c r="Y29" s="747"/>
      <c r="Z29" s="747"/>
      <c r="AA29" s="747">
        <v>103</v>
      </c>
      <c r="AB29" s="747"/>
      <c r="AC29" s="747"/>
      <c r="AD29" s="747"/>
      <c r="AE29" s="748"/>
      <c r="AF29" s="749">
        <v>103</v>
      </c>
      <c r="AG29" s="750"/>
      <c r="AH29" s="750"/>
      <c r="AI29" s="750"/>
      <c r="AJ29" s="751"/>
      <c r="AK29" s="818">
        <v>1678</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14400</v>
      </c>
      <c r="R30" s="747"/>
      <c r="S30" s="747"/>
      <c r="T30" s="747"/>
      <c r="U30" s="747"/>
      <c r="V30" s="747">
        <v>14304</v>
      </c>
      <c r="W30" s="747"/>
      <c r="X30" s="747"/>
      <c r="Y30" s="747"/>
      <c r="Z30" s="747"/>
      <c r="AA30" s="747">
        <v>96</v>
      </c>
      <c r="AB30" s="747"/>
      <c r="AC30" s="747"/>
      <c r="AD30" s="747"/>
      <c r="AE30" s="748"/>
      <c r="AF30" s="749">
        <v>96</v>
      </c>
      <c r="AG30" s="750"/>
      <c r="AH30" s="750"/>
      <c r="AI30" s="750"/>
      <c r="AJ30" s="751"/>
      <c r="AK30" s="818">
        <v>2339</v>
      </c>
      <c r="AL30" s="819"/>
      <c r="AM30" s="819"/>
      <c r="AN30" s="819"/>
      <c r="AO30" s="819"/>
      <c r="AP30" s="819">
        <v>65</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738</v>
      </c>
      <c r="AG63" s="830"/>
      <c r="AH63" s="830"/>
      <c r="AI63" s="830"/>
      <c r="AJ63" s="831"/>
      <c r="AK63" s="832"/>
      <c r="AL63" s="827"/>
      <c r="AM63" s="827"/>
      <c r="AN63" s="827"/>
      <c r="AO63" s="827"/>
      <c r="AP63" s="830">
        <f>SUM(AP28:AT62)</f>
        <v>65</v>
      </c>
      <c r="AQ63" s="830"/>
      <c r="AR63" s="830"/>
      <c r="AS63" s="830"/>
      <c r="AT63" s="830"/>
      <c r="AU63" s="830">
        <f>SUM(AU28:AY62)</f>
        <v>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384</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521</v>
      </c>
      <c r="C68" s="858"/>
      <c r="D68" s="858"/>
      <c r="E68" s="858"/>
      <c r="F68" s="858"/>
      <c r="G68" s="858"/>
      <c r="H68" s="858"/>
      <c r="I68" s="858"/>
      <c r="J68" s="858"/>
      <c r="K68" s="858"/>
      <c r="L68" s="858"/>
      <c r="M68" s="858"/>
      <c r="N68" s="858"/>
      <c r="O68" s="858"/>
      <c r="P68" s="859"/>
      <c r="Q68" s="860">
        <v>8287</v>
      </c>
      <c r="R68" s="854"/>
      <c r="S68" s="854"/>
      <c r="T68" s="854"/>
      <c r="U68" s="854"/>
      <c r="V68" s="854">
        <v>7523</v>
      </c>
      <c r="W68" s="854"/>
      <c r="X68" s="854"/>
      <c r="Y68" s="854"/>
      <c r="Z68" s="854"/>
      <c r="AA68" s="854">
        <v>764</v>
      </c>
      <c r="AB68" s="854"/>
      <c r="AC68" s="854"/>
      <c r="AD68" s="854"/>
      <c r="AE68" s="854"/>
      <c r="AF68" s="854">
        <v>764</v>
      </c>
      <c r="AG68" s="854"/>
      <c r="AH68" s="854"/>
      <c r="AI68" s="854"/>
      <c r="AJ68" s="854"/>
      <c r="AK68" s="854">
        <v>98</v>
      </c>
      <c r="AL68" s="854"/>
      <c r="AM68" s="854"/>
      <c r="AN68" s="854"/>
      <c r="AO68" s="854"/>
      <c r="AP68" s="854">
        <v>4106</v>
      </c>
      <c r="AQ68" s="854"/>
      <c r="AR68" s="854"/>
      <c r="AS68" s="854"/>
      <c r="AT68" s="854"/>
      <c r="AU68" s="854">
        <v>177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522</v>
      </c>
      <c r="C69" s="862"/>
      <c r="D69" s="862"/>
      <c r="E69" s="862"/>
      <c r="F69" s="862"/>
      <c r="G69" s="862"/>
      <c r="H69" s="862"/>
      <c r="I69" s="862"/>
      <c r="J69" s="862"/>
      <c r="K69" s="862"/>
      <c r="L69" s="862"/>
      <c r="M69" s="862"/>
      <c r="N69" s="862"/>
      <c r="O69" s="862"/>
      <c r="P69" s="863"/>
      <c r="Q69" s="864">
        <v>106200</v>
      </c>
      <c r="R69" s="819"/>
      <c r="S69" s="819"/>
      <c r="T69" s="819"/>
      <c r="U69" s="819"/>
      <c r="V69" s="819">
        <v>104189</v>
      </c>
      <c r="W69" s="819"/>
      <c r="X69" s="819"/>
      <c r="Y69" s="819"/>
      <c r="Z69" s="819"/>
      <c r="AA69" s="819">
        <v>2012</v>
      </c>
      <c r="AB69" s="819"/>
      <c r="AC69" s="819"/>
      <c r="AD69" s="819"/>
      <c r="AE69" s="819"/>
      <c r="AF69" s="819">
        <v>22180</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t="s">
        <v>527</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523</v>
      </c>
      <c r="C70" s="862"/>
      <c r="D70" s="862"/>
      <c r="E70" s="862"/>
      <c r="F70" s="862"/>
      <c r="G70" s="862"/>
      <c r="H70" s="862"/>
      <c r="I70" s="862"/>
      <c r="J70" s="862"/>
      <c r="K70" s="862"/>
      <c r="L70" s="862"/>
      <c r="M70" s="862"/>
      <c r="N70" s="862"/>
      <c r="O70" s="862"/>
      <c r="P70" s="863"/>
      <c r="Q70" s="864">
        <v>1189</v>
      </c>
      <c r="R70" s="819"/>
      <c r="S70" s="819"/>
      <c r="T70" s="819"/>
      <c r="U70" s="819"/>
      <c r="V70" s="819">
        <v>1123</v>
      </c>
      <c r="W70" s="819"/>
      <c r="X70" s="819"/>
      <c r="Y70" s="819"/>
      <c r="Z70" s="819"/>
      <c r="AA70" s="819">
        <v>66</v>
      </c>
      <c r="AB70" s="819"/>
      <c r="AC70" s="819"/>
      <c r="AD70" s="819"/>
      <c r="AE70" s="819"/>
      <c r="AF70" s="819">
        <v>66</v>
      </c>
      <c r="AG70" s="819"/>
      <c r="AH70" s="819"/>
      <c r="AI70" s="819"/>
      <c r="AJ70" s="819"/>
      <c r="AK70" s="819">
        <v>179</v>
      </c>
      <c r="AL70" s="819"/>
      <c r="AM70" s="819"/>
      <c r="AN70" s="819"/>
      <c r="AO70" s="819"/>
      <c r="AP70" s="819">
        <v>1470</v>
      </c>
      <c r="AQ70" s="819"/>
      <c r="AR70" s="819"/>
      <c r="AS70" s="819"/>
      <c r="AT70" s="819"/>
      <c r="AU70" s="819">
        <v>134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524</v>
      </c>
      <c r="C71" s="862"/>
      <c r="D71" s="862"/>
      <c r="E71" s="862"/>
      <c r="F71" s="862"/>
      <c r="G71" s="862"/>
      <c r="H71" s="862"/>
      <c r="I71" s="862"/>
      <c r="J71" s="862"/>
      <c r="K71" s="862"/>
      <c r="L71" s="862"/>
      <c r="M71" s="862"/>
      <c r="N71" s="862"/>
      <c r="O71" s="862"/>
      <c r="P71" s="863"/>
      <c r="Q71" s="864">
        <v>91508</v>
      </c>
      <c r="R71" s="819"/>
      <c r="S71" s="819"/>
      <c r="T71" s="819"/>
      <c r="U71" s="819"/>
      <c r="V71" s="819">
        <v>88910</v>
      </c>
      <c r="W71" s="819"/>
      <c r="X71" s="819"/>
      <c r="Y71" s="819"/>
      <c r="Z71" s="819"/>
      <c r="AA71" s="819">
        <v>2598</v>
      </c>
      <c r="AB71" s="819"/>
      <c r="AC71" s="819"/>
      <c r="AD71" s="819"/>
      <c r="AE71" s="819"/>
      <c r="AF71" s="819">
        <v>2598</v>
      </c>
      <c r="AG71" s="819"/>
      <c r="AH71" s="819"/>
      <c r="AI71" s="819"/>
      <c r="AJ71" s="819"/>
      <c r="AK71" s="819">
        <v>10390</v>
      </c>
      <c r="AL71" s="819"/>
      <c r="AM71" s="819"/>
      <c r="AN71" s="819"/>
      <c r="AO71" s="819"/>
      <c r="AP71" s="819">
        <v>35915</v>
      </c>
      <c r="AQ71" s="819"/>
      <c r="AR71" s="819"/>
      <c r="AS71" s="819"/>
      <c r="AT71" s="819"/>
      <c r="AU71" s="819">
        <v>826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525</v>
      </c>
      <c r="C72" s="862"/>
      <c r="D72" s="862"/>
      <c r="E72" s="862"/>
      <c r="F72" s="862"/>
      <c r="G72" s="862"/>
      <c r="H72" s="862"/>
      <c r="I72" s="862"/>
      <c r="J72" s="862"/>
      <c r="K72" s="862"/>
      <c r="L72" s="862"/>
      <c r="M72" s="862"/>
      <c r="N72" s="862"/>
      <c r="O72" s="862"/>
      <c r="P72" s="863"/>
      <c r="Q72" s="864">
        <v>4758</v>
      </c>
      <c r="R72" s="819"/>
      <c r="S72" s="819"/>
      <c r="T72" s="819"/>
      <c r="U72" s="819"/>
      <c r="V72" s="819">
        <v>4702</v>
      </c>
      <c r="W72" s="819"/>
      <c r="X72" s="819"/>
      <c r="Y72" s="819"/>
      <c r="Z72" s="819"/>
      <c r="AA72" s="819">
        <v>56</v>
      </c>
      <c r="AB72" s="819"/>
      <c r="AC72" s="819"/>
      <c r="AD72" s="819"/>
      <c r="AE72" s="819"/>
      <c r="AF72" s="819">
        <v>56</v>
      </c>
      <c r="AG72" s="819"/>
      <c r="AH72" s="819"/>
      <c r="AI72" s="819"/>
      <c r="AJ72" s="819"/>
      <c r="AK72" s="819">
        <v>900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526</v>
      </c>
      <c r="C73" s="862"/>
      <c r="D73" s="862"/>
      <c r="E73" s="862"/>
      <c r="F73" s="862"/>
      <c r="G73" s="862"/>
      <c r="H73" s="862"/>
      <c r="I73" s="862"/>
      <c r="J73" s="862"/>
      <c r="K73" s="862"/>
      <c r="L73" s="862"/>
      <c r="M73" s="862"/>
      <c r="N73" s="862"/>
      <c r="O73" s="862"/>
      <c r="P73" s="863"/>
      <c r="Q73" s="864">
        <v>1217894</v>
      </c>
      <c r="R73" s="819"/>
      <c r="S73" s="819"/>
      <c r="T73" s="819"/>
      <c r="U73" s="819"/>
      <c r="V73" s="819">
        <v>1171425</v>
      </c>
      <c r="W73" s="819"/>
      <c r="X73" s="819"/>
      <c r="Y73" s="819"/>
      <c r="Z73" s="819"/>
      <c r="AA73" s="819">
        <v>46469</v>
      </c>
      <c r="AB73" s="819"/>
      <c r="AC73" s="819"/>
      <c r="AD73" s="819"/>
      <c r="AE73" s="819"/>
      <c r="AF73" s="819">
        <v>46469</v>
      </c>
      <c r="AG73" s="819"/>
      <c r="AH73" s="819"/>
      <c r="AI73" s="819"/>
      <c r="AJ73" s="819"/>
      <c r="AK73" s="819">
        <v>12479</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72133</v>
      </c>
      <c r="AG88" s="830"/>
      <c r="AH88" s="830"/>
      <c r="AI88" s="830"/>
      <c r="AJ88" s="830"/>
      <c r="AK88" s="827"/>
      <c r="AL88" s="827"/>
      <c r="AM88" s="827"/>
      <c r="AN88" s="827"/>
      <c r="AO88" s="827"/>
      <c r="AP88" s="830">
        <f t="shared" ref="AP88" si="3">SUM(AP68:AT87)</f>
        <v>41491</v>
      </c>
      <c r="AQ88" s="830"/>
      <c r="AR88" s="830"/>
      <c r="AS88" s="830"/>
      <c r="AT88" s="830"/>
      <c r="AU88" s="830">
        <f t="shared" ref="AU88" si="4">SUM(AU68:AY87)</f>
        <v>1137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SUM(CR7:CV88)</f>
        <v>510</v>
      </c>
      <c r="CS102" s="838"/>
      <c r="CT102" s="838"/>
      <c r="CU102" s="838"/>
      <c r="CV102" s="881"/>
      <c r="CW102" s="880">
        <f t="shared" ref="CW102" si="5">SUM(CW7:DA88)</f>
        <v>393</v>
      </c>
      <c r="CX102" s="838"/>
      <c r="CY102" s="838"/>
      <c r="CZ102" s="838"/>
      <c r="DA102" s="881"/>
      <c r="DB102" s="880">
        <f t="shared" ref="DB102" si="6">SUM(DB7:DF88)</f>
        <v>0</v>
      </c>
      <c r="DC102" s="838"/>
      <c r="DD102" s="838"/>
      <c r="DE102" s="838"/>
      <c r="DF102" s="881"/>
      <c r="DG102" s="880">
        <f t="shared" ref="DG102" si="7">SUM(DG7:DK88)</f>
        <v>0</v>
      </c>
      <c r="DH102" s="838"/>
      <c r="DI102" s="838"/>
      <c r="DJ102" s="838"/>
      <c r="DK102" s="881"/>
      <c r="DL102" s="880">
        <f t="shared" ref="DL102" si="8">SUM(DL7:DP88)</f>
        <v>0</v>
      </c>
      <c r="DM102" s="838"/>
      <c r="DN102" s="838"/>
      <c r="DO102" s="838"/>
      <c r="DP102" s="881"/>
      <c r="DQ102" s="880">
        <f t="shared" ref="DQ102" si="9">SUM(DQ7:DU88)</f>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286</v>
      </c>
      <c r="AG109" s="883"/>
      <c r="AH109" s="883"/>
      <c r="AI109" s="883"/>
      <c r="AJ109" s="884"/>
      <c r="AK109" s="882" t="s">
        <v>285</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286</v>
      </c>
      <c r="BW109" s="883"/>
      <c r="BX109" s="883"/>
      <c r="BY109" s="883"/>
      <c r="BZ109" s="884"/>
      <c r="CA109" s="882" t="s">
        <v>285</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286</v>
      </c>
      <c r="DM109" s="883"/>
      <c r="DN109" s="883"/>
      <c r="DO109" s="883"/>
      <c r="DP109" s="884"/>
      <c r="DQ109" s="882" t="s">
        <v>285</v>
      </c>
      <c r="DR109" s="883"/>
      <c r="DS109" s="883"/>
      <c r="DT109" s="883"/>
      <c r="DU109" s="884"/>
      <c r="DV109" s="882" t="s">
        <v>396</v>
      </c>
      <c r="DW109" s="883"/>
      <c r="DX109" s="883"/>
      <c r="DY109" s="883"/>
      <c r="DZ109" s="885"/>
    </row>
    <row r="110" spans="1:131" s="197" customFormat="1" ht="26.25" customHeight="1" x14ac:dyDescent="0.15">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1470171</v>
      </c>
      <c r="AB110" s="890"/>
      <c r="AC110" s="890"/>
      <c r="AD110" s="890"/>
      <c r="AE110" s="891"/>
      <c r="AF110" s="892">
        <v>1470171</v>
      </c>
      <c r="AG110" s="890"/>
      <c r="AH110" s="890"/>
      <c r="AI110" s="890"/>
      <c r="AJ110" s="891"/>
      <c r="AK110" s="892">
        <v>1470171</v>
      </c>
      <c r="AL110" s="890"/>
      <c r="AM110" s="890"/>
      <c r="AN110" s="890"/>
      <c r="AO110" s="891"/>
      <c r="AP110" s="893">
        <v>2.1</v>
      </c>
      <c r="AQ110" s="894"/>
      <c r="AR110" s="894"/>
      <c r="AS110" s="894"/>
      <c r="AT110" s="895"/>
      <c r="AU110" s="896" t="s">
        <v>60</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6739505</v>
      </c>
      <c r="BR110" s="927"/>
      <c r="BS110" s="927"/>
      <c r="BT110" s="927"/>
      <c r="BU110" s="927"/>
      <c r="BV110" s="927">
        <v>5418790</v>
      </c>
      <c r="BW110" s="927"/>
      <c r="BX110" s="927"/>
      <c r="BY110" s="927"/>
      <c r="BZ110" s="927"/>
      <c r="CA110" s="927">
        <v>4132036</v>
      </c>
      <c r="CB110" s="927"/>
      <c r="CC110" s="927"/>
      <c r="CD110" s="927"/>
      <c r="CE110" s="927"/>
      <c r="CF110" s="941">
        <v>5.8</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6163004</v>
      </c>
      <c r="BR111" s="920"/>
      <c r="BS111" s="920"/>
      <c r="BT111" s="920"/>
      <c r="BU111" s="920"/>
      <c r="BV111" s="920">
        <v>5702974</v>
      </c>
      <c r="BW111" s="920"/>
      <c r="BX111" s="920"/>
      <c r="BY111" s="920"/>
      <c r="BZ111" s="920"/>
      <c r="CA111" s="920">
        <v>5962825</v>
      </c>
      <c r="CB111" s="920"/>
      <c r="CC111" s="920"/>
      <c r="CD111" s="920"/>
      <c r="CE111" s="920"/>
      <c r="CF111" s="914">
        <v>8.3000000000000007</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t="s">
        <v>111</v>
      </c>
      <c r="BR112" s="920"/>
      <c r="BS112" s="920"/>
      <c r="BT112" s="920"/>
      <c r="BU112" s="920"/>
      <c r="BV112" s="920" t="s">
        <v>111</v>
      </c>
      <c r="BW112" s="920"/>
      <c r="BX112" s="920"/>
      <c r="BY112" s="920"/>
      <c r="BZ112" s="920"/>
      <c r="CA112" s="920" t="s">
        <v>111</v>
      </c>
      <c r="CB112" s="920"/>
      <c r="CC112" s="920"/>
      <c r="CD112" s="920"/>
      <c r="CE112" s="920"/>
      <c r="CF112" s="914" t="s">
        <v>111</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111</v>
      </c>
      <c r="AB113" s="934"/>
      <c r="AC113" s="934"/>
      <c r="AD113" s="934"/>
      <c r="AE113" s="935"/>
      <c r="AF113" s="936" t="s">
        <v>111</v>
      </c>
      <c r="AG113" s="934"/>
      <c r="AH113" s="934"/>
      <c r="AI113" s="934"/>
      <c r="AJ113" s="935"/>
      <c r="AK113" s="936" t="s">
        <v>111</v>
      </c>
      <c r="AL113" s="934"/>
      <c r="AM113" s="934"/>
      <c r="AN113" s="934"/>
      <c r="AO113" s="935"/>
      <c r="AP113" s="937" t="s">
        <v>111</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1318887</v>
      </c>
      <c r="BR113" s="920"/>
      <c r="BS113" s="920"/>
      <c r="BT113" s="920"/>
      <c r="BU113" s="920"/>
      <c r="BV113" s="920">
        <v>1232253</v>
      </c>
      <c r="BW113" s="920"/>
      <c r="BX113" s="920"/>
      <c r="BY113" s="920"/>
      <c r="BZ113" s="920"/>
      <c r="CA113" s="920">
        <v>1136616</v>
      </c>
      <c r="CB113" s="920"/>
      <c r="CC113" s="920"/>
      <c r="CD113" s="920"/>
      <c r="CE113" s="920"/>
      <c r="CF113" s="914">
        <v>1.6</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328227</v>
      </c>
      <c r="AB114" s="959"/>
      <c r="AC114" s="959"/>
      <c r="AD114" s="959"/>
      <c r="AE114" s="960"/>
      <c r="AF114" s="961">
        <v>261987</v>
      </c>
      <c r="AG114" s="959"/>
      <c r="AH114" s="959"/>
      <c r="AI114" s="959"/>
      <c r="AJ114" s="960"/>
      <c r="AK114" s="961">
        <v>218302</v>
      </c>
      <c r="AL114" s="959"/>
      <c r="AM114" s="959"/>
      <c r="AN114" s="959"/>
      <c r="AO114" s="960"/>
      <c r="AP114" s="962">
        <v>0.3</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17444280</v>
      </c>
      <c r="BR114" s="920"/>
      <c r="BS114" s="920"/>
      <c r="BT114" s="920"/>
      <c r="BU114" s="920"/>
      <c r="BV114" s="920">
        <v>16687468</v>
      </c>
      <c r="BW114" s="920"/>
      <c r="BX114" s="920"/>
      <c r="BY114" s="920"/>
      <c r="BZ114" s="920"/>
      <c r="CA114" s="920">
        <v>15921284</v>
      </c>
      <c r="CB114" s="920"/>
      <c r="CC114" s="920"/>
      <c r="CD114" s="920"/>
      <c r="CE114" s="920"/>
      <c r="CF114" s="914">
        <v>22.2</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1333164</v>
      </c>
      <c r="AB115" s="934"/>
      <c r="AC115" s="934"/>
      <c r="AD115" s="934"/>
      <c r="AE115" s="935"/>
      <c r="AF115" s="936">
        <v>1132542</v>
      </c>
      <c r="AG115" s="934"/>
      <c r="AH115" s="934"/>
      <c r="AI115" s="934"/>
      <c r="AJ115" s="935"/>
      <c r="AK115" s="936">
        <v>894945</v>
      </c>
      <c r="AL115" s="934"/>
      <c r="AM115" s="934"/>
      <c r="AN115" s="934"/>
      <c r="AO115" s="935"/>
      <c r="AP115" s="937">
        <v>1.3</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3131562</v>
      </c>
      <c r="AB117" s="966"/>
      <c r="AC117" s="966"/>
      <c r="AD117" s="966"/>
      <c r="AE117" s="967"/>
      <c r="AF117" s="965">
        <v>2864700</v>
      </c>
      <c r="AG117" s="966"/>
      <c r="AH117" s="966"/>
      <c r="AI117" s="966"/>
      <c r="AJ117" s="967"/>
      <c r="AK117" s="965">
        <v>2583418</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286</v>
      </c>
      <c r="AG118" s="883"/>
      <c r="AH118" s="883"/>
      <c r="AI118" s="883"/>
      <c r="AJ118" s="884"/>
      <c r="AK118" s="882" t="s">
        <v>285</v>
      </c>
      <c r="AL118" s="883"/>
      <c r="AM118" s="883"/>
      <c r="AN118" s="883"/>
      <c r="AO118" s="884"/>
      <c r="AP118" s="990" t="s">
        <v>396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424</v>
      </c>
      <c r="BP118" s="994"/>
      <c r="BQ118" s="985">
        <v>31665676</v>
      </c>
      <c r="BR118" s="986"/>
      <c r="BS118" s="986"/>
      <c r="BT118" s="986"/>
      <c r="BU118" s="986"/>
      <c r="BV118" s="986">
        <v>29041485</v>
      </c>
      <c r="BW118" s="986"/>
      <c r="BX118" s="986"/>
      <c r="BY118" s="986"/>
      <c r="BZ118" s="986"/>
      <c r="CA118" s="986">
        <v>27152761</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133505038</v>
      </c>
      <c r="BR119" s="927"/>
      <c r="BS119" s="927"/>
      <c r="BT119" s="927"/>
      <c r="BU119" s="927"/>
      <c r="BV119" s="927">
        <v>129416258</v>
      </c>
      <c r="BW119" s="927"/>
      <c r="BX119" s="927"/>
      <c r="BY119" s="927"/>
      <c r="BZ119" s="927"/>
      <c r="CA119" s="927">
        <v>121009281</v>
      </c>
      <c r="CB119" s="927"/>
      <c r="CC119" s="927"/>
      <c r="CD119" s="927"/>
      <c r="CE119" s="927"/>
      <c r="CF119" s="941">
        <v>169</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6163004</v>
      </c>
      <c r="DH119" s="998"/>
      <c r="DI119" s="998"/>
      <c r="DJ119" s="998"/>
      <c r="DK119" s="999"/>
      <c r="DL119" s="1000">
        <v>5702974</v>
      </c>
      <c r="DM119" s="998"/>
      <c r="DN119" s="998"/>
      <c r="DO119" s="998"/>
      <c r="DP119" s="999"/>
      <c r="DQ119" s="1000">
        <v>5962825</v>
      </c>
      <c r="DR119" s="998"/>
      <c r="DS119" s="998"/>
      <c r="DT119" s="998"/>
      <c r="DU119" s="999"/>
      <c r="DV119" s="1001">
        <v>8.3000000000000007</v>
      </c>
      <c r="DW119" s="1002"/>
      <c r="DX119" s="1002"/>
      <c r="DY119" s="1002"/>
      <c r="DZ119" s="1003"/>
    </row>
    <row r="120" spans="1:130" s="197" customFormat="1" ht="26.25" customHeight="1" x14ac:dyDescent="0.15">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430</v>
      </c>
      <c r="CL120" s="1014"/>
      <c r="CM120" s="1014"/>
      <c r="CN120" s="1014"/>
      <c r="CO120" s="1015"/>
      <c r="CP120" s="1021"/>
      <c r="CQ120" s="1022"/>
      <c r="CR120" s="1022"/>
      <c r="CS120" s="1022"/>
      <c r="CT120" s="1022"/>
      <c r="CU120" s="1022"/>
      <c r="CV120" s="1022"/>
      <c r="CW120" s="1022"/>
      <c r="CX120" s="1022"/>
      <c r="CY120" s="1022"/>
      <c r="CZ120" s="1022"/>
      <c r="DA120" s="1022"/>
      <c r="DB120" s="1022"/>
      <c r="DC120" s="1022"/>
      <c r="DD120" s="1022"/>
      <c r="DE120" s="1022"/>
      <c r="DF120" s="1023"/>
      <c r="DG120" s="926"/>
      <c r="DH120" s="927"/>
      <c r="DI120" s="927"/>
      <c r="DJ120" s="927"/>
      <c r="DK120" s="927"/>
      <c r="DL120" s="927"/>
      <c r="DM120" s="927"/>
      <c r="DN120" s="927"/>
      <c r="DO120" s="927"/>
      <c r="DP120" s="927"/>
      <c r="DQ120" s="927"/>
      <c r="DR120" s="927"/>
      <c r="DS120" s="927"/>
      <c r="DT120" s="927"/>
      <c r="DU120" s="927"/>
      <c r="DV120" s="928"/>
      <c r="DW120" s="928"/>
      <c r="DX120" s="928"/>
      <c r="DY120" s="928"/>
      <c r="DZ120" s="929"/>
    </row>
    <row r="121" spans="1:130" s="197" customFormat="1" ht="26.25" customHeight="1" x14ac:dyDescent="0.15">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51270672</v>
      </c>
      <c r="BR121" s="986"/>
      <c r="BS121" s="986"/>
      <c r="BT121" s="986"/>
      <c r="BU121" s="986"/>
      <c r="BV121" s="986">
        <v>47983846</v>
      </c>
      <c r="BW121" s="986"/>
      <c r="BX121" s="986"/>
      <c r="BY121" s="986"/>
      <c r="BZ121" s="986"/>
      <c r="CA121" s="986">
        <v>44984763</v>
      </c>
      <c r="CB121" s="986"/>
      <c r="CC121" s="986"/>
      <c r="CD121" s="986"/>
      <c r="CE121" s="986"/>
      <c r="CF121" s="1024">
        <v>62.8</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433</v>
      </c>
      <c r="BP122" s="994"/>
      <c r="BQ122" s="1034">
        <v>184775710</v>
      </c>
      <c r="BR122" s="1035"/>
      <c r="BS122" s="1035"/>
      <c r="BT122" s="1035"/>
      <c r="BU122" s="1035"/>
      <c r="BV122" s="1035">
        <v>177400104</v>
      </c>
      <c r="BW122" s="1035"/>
      <c r="BX122" s="1035"/>
      <c r="BY122" s="1035"/>
      <c r="BZ122" s="1035"/>
      <c r="CA122" s="1035">
        <v>165994044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c r="CQ124" s="1008"/>
      <c r="CR124" s="1008"/>
      <c r="CS124" s="1008"/>
      <c r="CT124" s="1008"/>
      <c r="CU124" s="1008"/>
      <c r="CV124" s="1008"/>
      <c r="CW124" s="1008"/>
      <c r="CX124" s="1008"/>
      <c r="CY124" s="1008"/>
      <c r="CZ124" s="1008"/>
      <c r="DA124" s="1008"/>
      <c r="DB124" s="1008"/>
      <c r="DC124" s="1008"/>
      <c r="DD124" s="1008"/>
      <c r="DE124" s="1008"/>
      <c r="DF124" s="1009"/>
      <c r="DG124" s="997"/>
      <c r="DH124" s="998"/>
      <c r="DI124" s="998"/>
      <c r="DJ124" s="998"/>
      <c r="DK124" s="999"/>
      <c r="DL124" s="1000"/>
      <c r="DM124" s="998"/>
      <c r="DN124" s="998"/>
      <c r="DO124" s="998"/>
      <c r="DP124" s="999"/>
      <c r="DQ124" s="1000"/>
      <c r="DR124" s="998"/>
      <c r="DS124" s="998"/>
      <c r="DT124" s="998"/>
      <c r="DU124" s="999"/>
      <c r="DV124" s="1001"/>
      <c r="DW124" s="1002"/>
      <c r="DX124" s="1002"/>
      <c r="DY124" s="1002"/>
      <c r="DZ124" s="1003"/>
    </row>
    <row r="125" spans="1:130" s="197" customFormat="1" ht="26.25" customHeight="1" thickBot="1" x14ac:dyDescent="0.2">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435</v>
      </c>
      <c r="CL125" s="1014"/>
      <c r="CM125" s="1014"/>
      <c r="CN125" s="1014"/>
      <c r="CO125" s="1015"/>
      <c r="CP125" s="940" t="s">
        <v>436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113923</v>
      </c>
      <c r="AB126" s="959"/>
      <c r="AC126" s="959"/>
      <c r="AD126" s="959"/>
      <c r="AE126" s="960"/>
      <c r="AF126" s="961">
        <v>114021</v>
      </c>
      <c r="AG126" s="959"/>
      <c r="AH126" s="959"/>
      <c r="AI126" s="959"/>
      <c r="AJ126" s="960"/>
      <c r="AK126" s="961">
        <v>114123</v>
      </c>
      <c r="AL126" s="959"/>
      <c r="AM126" s="959"/>
      <c r="AN126" s="959"/>
      <c r="AO126" s="960"/>
      <c r="AP126" s="962">
        <v>0.2</v>
      </c>
      <c r="AQ126" s="963"/>
      <c r="AR126" s="963"/>
      <c r="AS126" s="963"/>
      <c r="AT126" s="964"/>
      <c r="AU126" s="233"/>
      <c r="AV126" s="233"/>
      <c r="AW126" s="233"/>
      <c r="AX126" s="1036" t="s">
        <v>437</v>
      </c>
      <c r="AY126" s="1037"/>
      <c r="AZ126" s="1037"/>
      <c r="BA126" s="1037"/>
      <c r="BB126" s="1037"/>
      <c r="BC126" s="1037"/>
      <c r="BD126" s="1037"/>
      <c r="BE126" s="1038"/>
      <c r="BF126" s="1052" t="s">
        <v>438</v>
      </c>
      <c r="BG126" s="1037"/>
      <c r="BH126" s="1037"/>
      <c r="BI126" s="1037"/>
      <c r="BJ126" s="1037"/>
      <c r="BK126" s="1037"/>
      <c r="BL126" s="1038"/>
      <c r="BM126" s="1052" t="s">
        <v>439</v>
      </c>
      <c r="BN126" s="1037"/>
      <c r="BO126" s="1037"/>
      <c r="BP126" s="1037"/>
      <c r="BQ126" s="1037"/>
      <c r="BR126" s="1037"/>
      <c r="BS126" s="1038"/>
      <c r="BT126" s="1052" t="s">
        <v>440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1219241</v>
      </c>
      <c r="AB127" s="959"/>
      <c r="AC127" s="959"/>
      <c r="AD127" s="959"/>
      <c r="AE127" s="960"/>
      <c r="AF127" s="961">
        <v>1018521</v>
      </c>
      <c r="AG127" s="959"/>
      <c r="AH127" s="959"/>
      <c r="AI127" s="959"/>
      <c r="AJ127" s="960"/>
      <c r="AK127" s="961">
        <v>780822</v>
      </c>
      <c r="AL127" s="959"/>
      <c r="AM127" s="959"/>
      <c r="AN127" s="959"/>
      <c r="AO127" s="960"/>
      <c r="AP127" s="962">
        <v>1.1000000000000001</v>
      </c>
      <c r="AQ127" s="963"/>
      <c r="AR127" s="963"/>
      <c r="AS127" s="963"/>
      <c r="AT127" s="964"/>
      <c r="AU127" s="233"/>
      <c r="AV127" s="233"/>
      <c r="AW127" s="233"/>
      <c r="AX127" s="886" t="s">
        <v>443</v>
      </c>
      <c r="AY127" s="887"/>
      <c r="AZ127" s="887"/>
      <c r="BA127" s="887"/>
      <c r="BB127" s="887"/>
      <c r="BC127" s="887"/>
      <c r="BD127" s="887"/>
      <c r="BE127" s="888"/>
      <c r="BF127" s="1041" t="s">
        <v>111</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445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446</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447</v>
      </c>
      <c r="AY128" s="950"/>
      <c r="AZ128" s="950"/>
      <c r="BA128" s="950"/>
      <c r="BB128" s="950"/>
      <c r="BC128" s="950"/>
      <c r="BD128" s="950"/>
      <c r="BE128" s="951"/>
      <c r="BF128" s="1066" t="s">
        <v>111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448</v>
      </c>
      <c r="X129" s="1061"/>
      <c r="Y129" s="1061"/>
      <c r="Z129" s="1062"/>
      <c r="AA129" s="958">
        <v>73995350</v>
      </c>
      <c r="AB129" s="959"/>
      <c r="AC129" s="959"/>
      <c r="AD129" s="959"/>
      <c r="AE129" s="960"/>
      <c r="AF129" s="961">
        <v>72612891</v>
      </c>
      <c r="AG129" s="959"/>
      <c r="AH129" s="959"/>
      <c r="AI129" s="959"/>
      <c r="AJ129" s="960"/>
      <c r="AK129" s="961">
        <v>75552703</v>
      </c>
      <c r="AL129" s="959"/>
      <c r="AM129" s="959"/>
      <c r="AN129" s="959"/>
      <c r="AO129" s="960"/>
      <c r="AP129" s="1063"/>
      <c r="AQ129" s="1064"/>
      <c r="AR129" s="1064"/>
      <c r="AS129" s="1064"/>
      <c r="AT129" s="1065"/>
      <c r="AU129" s="235"/>
      <c r="AV129" s="235"/>
      <c r="AW129" s="235"/>
      <c r="AX129" s="1054" t="s">
        <v>449</v>
      </c>
      <c r="AY129" s="950"/>
      <c r="AZ129" s="950"/>
      <c r="BA129" s="950"/>
      <c r="BB129" s="950"/>
      <c r="BC129" s="950"/>
      <c r="BD129" s="950"/>
      <c r="BE129" s="951"/>
      <c r="BF129" s="1055">
        <v>-1.4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451</v>
      </c>
      <c r="X130" s="1061"/>
      <c r="Y130" s="1061"/>
      <c r="Z130" s="1062"/>
      <c r="AA130" s="958">
        <v>3752972</v>
      </c>
      <c r="AB130" s="959"/>
      <c r="AC130" s="959"/>
      <c r="AD130" s="959"/>
      <c r="AE130" s="960"/>
      <c r="AF130" s="961">
        <v>3866157</v>
      </c>
      <c r="AG130" s="959"/>
      <c r="AH130" s="959"/>
      <c r="AI130" s="959"/>
      <c r="AJ130" s="960"/>
      <c r="AK130" s="961">
        <v>3966286</v>
      </c>
      <c r="AL130" s="959"/>
      <c r="AM130" s="959"/>
      <c r="AN130" s="959"/>
      <c r="AO130" s="960"/>
      <c r="AP130" s="1063"/>
      <c r="AQ130" s="1064"/>
      <c r="AR130" s="1064"/>
      <c r="AS130" s="1064"/>
      <c r="AT130" s="1065"/>
      <c r="AU130" s="235"/>
      <c r="AV130" s="235"/>
      <c r="AW130" s="235"/>
      <c r="AX130" s="1113" t="s">
        <v>452</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453</v>
      </c>
      <c r="X131" s="1084"/>
      <c r="Y131" s="1084"/>
      <c r="Z131" s="1085"/>
      <c r="AA131" s="997">
        <v>70242378</v>
      </c>
      <c r="AB131" s="998"/>
      <c r="AC131" s="998"/>
      <c r="AD131" s="998"/>
      <c r="AE131" s="999"/>
      <c r="AF131" s="1000">
        <v>68746734</v>
      </c>
      <c r="AG131" s="998"/>
      <c r="AH131" s="998"/>
      <c r="AI131" s="998"/>
      <c r="AJ131" s="999"/>
      <c r="AK131" s="1000">
        <v>71586417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455</v>
      </c>
      <c r="W132" s="1101"/>
      <c r="X132" s="1101"/>
      <c r="Y132" s="1101"/>
      <c r="Z132" s="1102"/>
      <c r="AA132" s="1103">
        <v>-0.88466537999999995</v>
      </c>
      <c r="AB132" s="1104"/>
      <c r="AC132" s="1104"/>
      <c r="AD132" s="1104"/>
      <c r="AE132" s="1105"/>
      <c r="AF132" s="1106">
        <v>-1.45673393</v>
      </c>
      <c r="AG132" s="1104"/>
      <c r="AH132" s="1104"/>
      <c r="AI132" s="1104"/>
      <c r="AJ132" s="1105"/>
      <c r="AK132" s="1106">
        <v>-1.9317463539999999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456</v>
      </c>
      <c r="W133" s="1108"/>
      <c r="X133" s="1108"/>
      <c r="Y133" s="1108"/>
      <c r="Z133" s="1109"/>
      <c r="AA133" s="1110">
        <v>-0.5</v>
      </c>
      <c r="AB133" s="1111"/>
      <c r="AC133" s="1111"/>
      <c r="AD133" s="1111"/>
      <c r="AE133" s="1112"/>
      <c r="AF133" s="1110">
        <v>-0.9</v>
      </c>
      <c r="AG133" s="1111"/>
      <c r="AH133" s="1111"/>
      <c r="AI133" s="1111"/>
      <c r="AJ133" s="1112"/>
      <c r="AK133" s="1110">
        <v>-1.4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J29" sqref="J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457</v>
      </c>
      <c r="B5" s="246"/>
      <c r="C5" s="246"/>
      <c r="D5" s="246"/>
      <c r="E5" s="246"/>
      <c r="F5" s="246"/>
      <c r="G5" s="246"/>
      <c r="H5" s="246"/>
      <c r="I5" s="246"/>
      <c r="J5" s="246"/>
      <c r="K5" s="246"/>
      <c r="L5" s="246"/>
      <c r="M5" s="246"/>
      <c r="N5" s="246"/>
      <c r="O5" s="247"/>
    </row>
    <row r="6" spans="1:16" x14ac:dyDescent="0.15">
      <c r="A6" s="248"/>
      <c r="B6" s="244"/>
      <c r="C6" s="244"/>
      <c r="D6" s="244"/>
      <c r="E6" s="244"/>
      <c r="F6" s="244"/>
      <c r="G6" s="249" t="s">
        <v>458</v>
      </c>
      <c r="H6" s="249"/>
      <c r="I6" s="249"/>
      <c r="J6" s="249"/>
      <c r="K6" s="244"/>
      <c r="L6" s="244"/>
      <c r="M6" s="244"/>
      <c r="N6" s="244"/>
    </row>
    <row r="7" spans="1:16" x14ac:dyDescent="0.15">
      <c r="A7" s="248"/>
      <c r="B7" s="244"/>
      <c r="C7" s="244"/>
      <c r="D7" s="244"/>
      <c r="E7" s="244"/>
      <c r="F7" s="244"/>
      <c r="G7" s="251"/>
      <c r="H7" s="252"/>
      <c r="I7" s="252"/>
      <c r="J7" s="253"/>
      <c r="K7" s="1117" t="s">
        <v>459</v>
      </c>
      <c r="L7" s="254"/>
      <c r="M7" s="255" t="s">
        <v>460</v>
      </c>
      <c r="N7" s="256"/>
    </row>
    <row r="8" spans="1:16" x14ac:dyDescent="0.15">
      <c r="A8" s="248"/>
      <c r="B8" s="244"/>
      <c r="C8" s="244"/>
      <c r="D8" s="244"/>
      <c r="E8" s="244"/>
      <c r="F8" s="244"/>
      <c r="G8" s="257"/>
      <c r="H8" s="258"/>
      <c r="I8" s="258"/>
      <c r="J8" s="259"/>
      <c r="K8" s="1118"/>
      <c r="L8" s="260" t="s">
        <v>461</v>
      </c>
      <c r="M8" s="261" t="s">
        <v>462</v>
      </c>
      <c r="N8" s="262" t="s">
        <v>463</v>
      </c>
    </row>
    <row r="9" spans="1:16" x14ac:dyDescent="0.15">
      <c r="A9" s="248"/>
      <c r="B9" s="244"/>
      <c r="C9" s="244"/>
      <c r="D9" s="244"/>
      <c r="E9" s="244"/>
      <c r="F9" s="244"/>
      <c r="G9" s="1119" t="s">
        <v>464</v>
      </c>
      <c r="H9" s="1120"/>
      <c r="I9" s="1120"/>
      <c r="J9" s="1121"/>
      <c r="K9" s="263">
        <v>18978249</v>
      </c>
      <c r="L9" s="264">
        <v>78884</v>
      </c>
      <c r="M9" s="265">
        <v>65343</v>
      </c>
      <c r="N9" s="266">
        <v>20.7</v>
      </c>
    </row>
    <row r="10" spans="1:16" x14ac:dyDescent="0.15">
      <c r="A10" s="248"/>
      <c r="B10" s="244"/>
      <c r="C10" s="244"/>
      <c r="D10" s="244"/>
      <c r="E10" s="244"/>
      <c r="F10" s="244"/>
      <c r="G10" s="1119" t="s">
        <v>465</v>
      </c>
      <c r="H10" s="1120"/>
      <c r="I10" s="1120"/>
      <c r="J10" s="1121"/>
      <c r="K10" s="267">
        <v>390097</v>
      </c>
      <c r="L10" s="268">
        <v>1621</v>
      </c>
      <c r="M10" s="269">
        <v>987</v>
      </c>
      <c r="N10" s="270">
        <v>64.2</v>
      </c>
    </row>
    <row r="11" spans="1:16" ht="13.5" customHeight="1" x14ac:dyDescent="0.15">
      <c r="A11" s="248"/>
      <c r="B11" s="244"/>
      <c r="C11" s="244"/>
      <c r="D11" s="244"/>
      <c r="E11" s="244"/>
      <c r="F11" s="244"/>
      <c r="G11" s="1119" t="s">
        <v>466</v>
      </c>
      <c r="H11" s="1120"/>
      <c r="I11" s="1120"/>
      <c r="J11" s="1121"/>
      <c r="K11" s="267">
        <v>283344</v>
      </c>
      <c r="L11" s="268">
        <v>1178</v>
      </c>
      <c r="M11" s="269">
        <v>884</v>
      </c>
      <c r="N11" s="270">
        <v>33.299999999999997</v>
      </c>
    </row>
    <row r="12" spans="1:16" ht="13.5" customHeight="1" x14ac:dyDescent="0.15">
      <c r="A12" s="248"/>
      <c r="B12" s="244"/>
      <c r="C12" s="244"/>
      <c r="D12" s="244"/>
      <c r="E12" s="244"/>
      <c r="F12" s="244"/>
      <c r="G12" s="1119" t="s">
        <v>467</v>
      </c>
      <c r="H12" s="1120"/>
      <c r="I12" s="1120"/>
      <c r="J12" s="1121"/>
      <c r="K12" s="267" t="s">
        <v>468</v>
      </c>
      <c r="L12" s="268" t="s">
        <v>468</v>
      </c>
      <c r="M12" s="269" t="s">
        <v>468</v>
      </c>
      <c r="N12" s="270" t="s">
        <v>468</v>
      </c>
    </row>
    <row r="13" spans="1:16" ht="13.5" customHeight="1" x14ac:dyDescent="0.15">
      <c r="A13" s="248"/>
      <c r="B13" s="244"/>
      <c r="C13" s="244"/>
      <c r="D13" s="244"/>
      <c r="E13" s="244"/>
      <c r="F13" s="244"/>
      <c r="G13" s="1119" t="s">
        <v>469</v>
      </c>
      <c r="H13" s="1120"/>
      <c r="I13" s="1120"/>
      <c r="J13" s="1121"/>
      <c r="K13" s="267" t="s">
        <v>468</v>
      </c>
      <c r="L13" s="268" t="s">
        <v>468</v>
      </c>
      <c r="M13" s="269" t="s">
        <v>468</v>
      </c>
      <c r="N13" s="270" t="s">
        <v>468</v>
      </c>
    </row>
    <row r="14" spans="1:16" ht="13.5" customHeight="1" x14ac:dyDescent="0.15">
      <c r="A14" s="248"/>
      <c r="B14" s="244"/>
      <c r="C14" s="244"/>
      <c r="D14" s="244"/>
      <c r="E14" s="244"/>
      <c r="F14" s="244"/>
      <c r="G14" s="1119" t="s">
        <v>470</v>
      </c>
      <c r="H14" s="1120"/>
      <c r="I14" s="1120"/>
      <c r="J14" s="1121"/>
      <c r="K14" s="267">
        <v>394825</v>
      </c>
      <c r="L14" s="268">
        <v>1641</v>
      </c>
      <c r="M14" s="269">
        <v>2372</v>
      </c>
      <c r="N14" s="270">
        <v>-30.8</v>
      </c>
    </row>
    <row r="15" spans="1:16" ht="13.5" customHeight="1" x14ac:dyDescent="0.15">
      <c r="A15" s="248"/>
      <c r="B15" s="244"/>
      <c r="C15" s="244"/>
      <c r="D15" s="244"/>
      <c r="E15" s="244"/>
      <c r="F15" s="244"/>
      <c r="G15" s="1119" t="s">
        <v>471</v>
      </c>
      <c r="H15" s="1120"/>
      <c r="I15" s="1120"/>
      <c r="J15" s="1121"/>
      <c r="K15" s="267">
        <v>559430</v>
      </c>
      <c r="L15" s="268">
        <v>2325</v>
      </c>
      <c r="M15" s="269">
        <v>1383</v>
      </c>
      <c r="N15" s="270">
        <v>68.099999999999994</v>
      </c>
    </row>
    <row r="16" spans="1:16" x14ac:dyDescent="0.15">
      <c r="A16" s="248"/>
      <c r="B16" s="244"/>
      <c r="C16" s="244"/>
      <c r="D16" s="244"/>
      <c r="E16" s="244"/>
      <c r="F16" s="244"/>
      <c r="G16" s="1122" t="s">
        <v>472</v>
      </c>
      <c r="H16" s="1123"/>
      <c r="I16" s="1123"/>
      <c r="J16" s="1124"/>
      <c r="K16" s="268">
        <v>-1553770</v>
      </c>
      <c r="L16" s="268">
        <v>-6458</v>
      </c>
      <c r="M16" s="269">
        <v>-5771</v>
      </c>
      <c r="N16" s="270">
        <v>11.9</v>
      </c>
    </row>
    <row r="17" spans="1:16" x14ac:dyDescent="0.15">
      <c r="A17" s="248"/>
      <c r="B17" s="244"/>
      <c r="C17" s="244"/>
      <c r="D17" s="244"/>
      <c r="E17" s="244"/>
      <c r="F17" s="244"/>
      <c r="G17" s="1122" t="s">
        <v>170</v>
      </c>
      <c r="H17" s="1123"/>
      <c r="I17" s="1123"/>
      <c r="J17" s="1124"/>
      <c r="K17" s="268">
        <v>19052175</v>
      </c>
      <c r="L17" s="268">
        <v>79191</v>
      </c>
      <c r="M17" s="269">
        <v>65198</v>
      </c>
      <c r="N17" s="270">
        <v>21.5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473</v>
      </c>
      <c r="H19" s="244"/>
      <c r="I19" s="244"/>
      <c r="J19" s="244"/>
      <c r="K19" s="244"/>
      <c r="L19" s="244"/>
      <c r="M19" s="244"/>
      <c r="N19" s="244"/>
    </row>
    <row r="20" spans="1:16" x14ac:dyDescent="0.15">
      <c r="A20" s="248"/>
      <c r="B20" s="244"/>
      <c r="C20" s="244"/>
      <c r="D20" s="244"/>
      <c r="E20" s="244"/>
      <c r="F20" s="244"/>
      <c r="G20" s="272"/>
      <c r="H20" s="273"/>
      <c r="I20" s="273"/>
      <c r="J20" s="274"/>
      <c r="K20" s="275" t="s">
        <v>474</v>
      </c>
      <c r="L20" s="276" t="s">
        <v>475</v>
      </c>
      <c r="M20" s="277" t="s">
        <v>476</v>
      </c>
      <c r="N20" s="278"/>
    </row>
    <row r="21" spans="1:16" s="284" customFormat="1" x14ac:dyDescent="0.15">
      <c r="A21" s="279"/>
      <c r="B21" s="249"/>
      <c r="C21" s="249"/>
      <c r="D21" s="249"/>
      <c r="E21" s="249"/>
      <c r="F21" s="249"/>
      <c r="G21" s="1114" t="s">
        <v>477</v>
      </c>
      <c r="H21" s="1115"/>
      <c r="I21" s="1115"/>
      <c r="J21" s="1116"/>
      <c r="K21" s="280">
        <v>8.33</v>
      </c>
      <c r="L21" s="281">
        <v>6.34</v>
      </c>
      <c r="M21" s="282">
        <v>1.99</v>
      </c>
      <c r="N21" s="249"/>
      <c r="O21" s="283"/>
      <c r="P21" s="279"/>
    </row>
    <row r="22" spans="1:16" s="284" customFormat="1" x14ac:dyDescent="0.15">
      <c r="A22" s="279"/>
      <c r="B22" s="249"/>
      <c r="C22" s="249"/>
      <c r="D22" s="249"/>
      <c r="E22" s="249"/>
      <c r="F22" s="249"/>
      <c r="G22" s="1114" t="s">
        <v>478</v>
      </c>
      <c r="H22" s="1115"/>
      <c r="I22" s="1115"/>
      <c r="J22" s="1116"/>
      <c r="K22" s="285">
        <v>98</v>
      </c>
      <c r="L22" s="286">
        <v>98.3</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479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480</v>
      </c>
      <c r="H29" s="249"/>
      <c r="I29" s="249"/>
      <c r="J29" s="249"/>
      <c r="K29" s="244"/>
      <c r="L29" s="244"/>
      <c r="M29" s="244"/>
      <c r="N29" s="244"/>
      <c r="O29" s="293"/>
    </row>
    <row r="30" spans="1:16" x14ac:dyDescent="0.15">
      <c r="A30" s="248"/>
      <c r="B30" s="244"/>
      <c r="C30" s="244"/>
      <c r="D30" s="244"/>
      <c r="E30" s="244"/>
      <c r="F30" s="244"/>
      <c r="G30" s="251"/>
      <c r="H30" s="252"/>
      <c r="I30" s="252"/>
      <c r="J30" s="253"/>
      <c r="K30" s="1117" t="s">
        <v>459</v>
      </c>
      <c r="L30" s="254"/>
      <c r="M30" s="255" t="s">
        <v>460</v>
      </c>
      <c r="N30" s="256"/>
    </row>
    <row r="31" spans="1:16" x14ac:dyDescent="0.15">
      <c r="A31" s="248"/>
      <c r="B31" s="244"/>
      <c r="C31" s="244"/>
      <c r="D31" s="244"/>
      <c r="E31" s="244"/>
      <c r="F31" s="244"/>
      <c r="G31" s="257"/>
      <c r="H31" s="258"/>
      <c r="I31" s="258"/>
      <c r="J31" s="259"/>
      <c r="K31" s="1118"/>
      <c r="L31" s="260" t="s">
        <v>461</v>
      </c>
      <c r="M31" s="261" t="s">
        <v>462</v>
      </c>
      <c r="N31" s="262" t="s">
        <v>463</v>
      </c>
    </row>
    <row r="32" spans="1:16" ht="27" customHeight="1" x14ac:dyDescent="0.15">
      <c r="A32" s="248"/>
      <c r="B32" s="244"/>
      <c r="C32" s="244"/>
      <c r="D32" s="244"/>
      <c r="E32" s="244"/>
      <c r="F32" s="244"/>
      <c r="G32" s="1130" t="s">
        <v>481</v>
      </c>
      <c r="H32" s="1131"/>
      <c r="I32" s="1131"/>
      <c r="J32" s="1132"/>
      <c r="K32" s="294">
        <v>1470171</v>
      </c>
      <c r="L32" s="294">
        <v>6111</v>
      </c>
      <c r="M32" s="295">
        <v>8937</v>
      </c>
      <c r="N32" s="296">
        <v>-31.6</v>
      </c>
    </row>
    <row r="33" spans="1:16" ht="13.5" customHeight="1" x14ac:dyDescent="0.15">
      <c r="A33" s="248"/>
      <c r="B33" s="244"/>
      <c r="C33" s="244"/>
      <c r="D33" s="244"/>
      <c r="E33" s="244"/>
      <c r="F33" s="244"/>
      <c r="G33" s="1130" t="s">
        <v>482</v>
      </c>
      <c r="H33" s="1131"/>
      <c r="I33" s="1131"/>
      <c r="J33" s="1132"/>
      <c r="K33" s="294" t="s">
        <v>468</v>
      </c>
      <c r="L33" s="294" t="s">
        <v>468</v>
      </c>
      <c r="M33" s="295">
        <v>4</v>
      </c>
      <c r="N33" s="296" t="s">
        <v>468</v>
      </c>
    </row>
    <row r="34" spans="1:16" ht="27" customHeight="1" x14ac:dyDescent="0.15">
      <c r="A34" s="248"/>
      <c r="B34" s="244"/>
      <c r="C34" s="244"/>
      <c r="D34" s="244"/>
      <c r="E34" s="244"/>
      <c r="F34" s="244"/>
      <c r="G34" s="1130" t="s">
        <v>483</v>
      </c>
      <c r="H34" s="1131"/>
      <c r="I34" s="1131"/>
      <c r="J34" s="1132"/>
      <c r="K34" s="294" t="s">
        <v>468</v>
      </c>
      <c r="L34" s="294" t="s">
        <v>468</v>
      </c>
      <c r="M34" s="295">
        <v>362</v>
      </c>
      <c r="N34" s="296" t="s">
        <v>468</v>
      </c>
    </row>
    <row r="35" spans="1:16" ht="27" customHeight="1" x14ac:dyDescent="0.15">
      <c r="A35" s="248"/>
      <c r="B35" s="244"/>
      <c r="C35" s="244"/>
      <c r="D35" s="244"/>
      <c r="E35" s="244"/>
      <c r="F35" s="244"/>
      <c r="G35" s="1130" t="s">
        <v>484</v>
      </c>
      <c r="H35" s="1131"/>
      <c r="I35" s="1131"/>
      <c r="J35" s="1132"/>
      <c r="K35" s="294" t="s">
        <v>468</v>
      </c>
      <c r="L35" s="294" t="s">
        <v>468</v>
      </c>
      <c r="M35" s="295">
        <v>37</v>
      </c>
      <c r="N35" s="296" t="s">
        <v>468</v>
      </c>
    </row>
    <row r="36" spans="1:16" ht="27" customHeight="1" x14ac:dyDescent="0.15">
      <c r="A36" s="248"/>
      <c r="B36" s="244"/>
      <c r="C36" s="244"/>
      <c r="D36" s="244"/>
      <c r="E36" s="244"/>
      <c r="F36" s="244"/>
      <c r="G36" s="1130" t="s">
        <v>485</v>
      </c>
      <c r="H36" s="1131"/>
      <c r="I36" s="1131"/>
      <c r="J36" s="1132"/>
      <c r="K36" s="294">
        <v>218302</v>
      </c>
      <c r="L36" s="294">
        <v>907</v>
      </c>
      <c r="M36" s="295">
        <v>606</v>
      </c>
      <c r="N36" s="296">
        <v>49.7</v>
      </c>
    </row>
    <row r="37" spans="1:16" ht="13.5" customHeight="1" x14ac:dyDescent="0.15">
      <c r="A37" s="248"/>
      <c r="B37" s="244"/>
      <c r="C37" s="244"/>
      <c r="D37" s="244"/>
      <c r="E37" s="244"/>
      <c r="F37" s="244"/>
      <c r="G37" s="1130" t="s">
        <v>486</v>
      </c>
      <c r="H37" s="1131"/>
      <c r="I37" s="1131"/>
      <c r="J37" s="1132"/>
      <c r="K37" s="294">
        <v>894945</v>
      </c>
      <c r="L37" s="294">
        <v>3720</v>
      </c>
      <c r="M37" s="295">
        <v>3177</v>
      </c>
      <c r="N37" s="296">
        <v>17.100000000000001</v>
      </c>
    </row>
    <row r="38" spans="1:16" ht="27" customHeight="1" x14ac:dyDescent="0.15">
      <c r="A38" s="248"/>
      <c r="B38" s="244"/>
      <c r="C38" s="244"/>
      <c r="D38" s="244"/>
      <c r="E38" s="244"/>
      <c r="F38" s="244"/>
      <c r="G38" s="1133" t="s">
        <v>487</v>
      </c>
      <c r="H38" s="1134"/>
      <c r="I38" s="1134"/>
      <c r="J38" s="1135"/>
      <c r="K38" s="297" t="s">
        <v>468</v>
      </c>
      <c r="L38" s="297" t="s">
        <v>468</v>
      </c>
      <c r="M38" s="298" t="s">
        <v>468</v>
      </c>
      <c r="N38" s="299" t="s">
        <v>468</v>
      </c>
      <c r="O38" s="293"/>
    </row>
    <row r="39" spans="1:16" x14ac:dyDescent="0.15">
      <c r="A39" s="248"/>
      <c r="B39" s="244"/>
      <c r="C39" s="244"/>
      <c r="D39" s="244"/>
      <c r="E39" s="244"/>
      <c r="F39" s="244"/>
      <c r="G39" s="1133" t="s">
        <v>488</v>
      </c>
      <c r="H39" s="1134"/>
      <c r="I39" s="1134"/>
      <c r="J39" s="1135"/>
      <c r="K39" s="300" t="s">
        <v>468</v>
      </c>
      <c r="L39" s="300" t="s">
        <v>468</v>
      </c>
      <c r="M39" s="301">
        <v>-15</v>
      </c>
      <c r="N39" s="302" t="s">
        <v>468</v>
      </c>
      <c r="O39" s="293"/>
    </row>
    <row r="40" spans="1:16" ht="27" customHeight="1" x14ac:dyDescent="0.15">
      <c r="A40" s="248"/>
      <c r="B40" s="244"/>
      <c r="C40" s="244"/>
      <c r="D40" s="244"/>
      <c r="E40" s="244"/>
      <c r="F40" s="244"/>
      <c r="G40" s="1130" t="s">
        <v>489</v>
      </c>
      <c r="H40" s="1131"/>
      <c r="I40" s="1131"/>
      <c r="J40" s="1132"/>
      <c r="K40" s="300" t="s">
        <v>468</v>
      </c>
      <c r="L40" s="300" t="s">
        <v>468</v>
      </c>
      <c r="M40" s="301" t="s">
        <v>468</v>
      </c>
      <c r="N40" s="302" t="s">
        <v>468</v>
      </c>
      <c r="O40" s="293"/>
    </row>
    <row r="41" spans="1:16" x14ac:dyDescent="0.15">
      <c r="A41" s="248"/>
      <c r="B41" s="244"/>
      <c r="C41" s="244"/>
      <c r="D41" s="244"/>
      <c r="E41" s="244"/>
      <c r="F41" s="244"/>
      <c r="G41" s="1136" t="s">
        <v>280</v>
      </c>
      <c r="H41" s="1137"/>
      <c r="I41" s="1137"/>
      <c r="J41" s="1138"/>
      <c r="K41" s="294">
        <v>2583418</v>
      </c>
      <c r="L41" s="300">
        <v>10738</v>
      </c>
      <c r="M41" s="301">
        <v>13108</v>
      </c>
      <c r="N41" s="302">
        <v>-18.100000000000001</v>
      </c>
      <c r="O41" s="293"/>
    </row>
    <row r="42" spans="1:16" x14ac:dyDescent="0.15">
      <c r="A42" s="248"/>
      <c r="B42" s="244"/>
      <c r="C42" s="244"/>
      <c r="D42" s="244"/>
      <c r="E42" s="244"/>
      <c r="F42" s="244"/>
      <c r="G42" s="303" t="s">
        <v>490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492</v>
      </c>
      <c r="H48" s="308"/>
      <c r="I48" s="308"/>
      <c r="J48" s="308"/>
      <c r="K48" s="308"/>
      <c r="L48" s="308"/>
      <c r="M48" s="309"/>
      <c r="N48" s="308"/>
    </row>
    <row r="49" spans="1:14" ht="13.5" customHeight="1" x14ac:dyDescent="0.15">
      <c r="A49" s="248"/>
      <c r="B49" s="244"/>
      <c r="C49" s="244"/>
      <c r="D49" s="244"/>
      <c r="E49" s="244"/>
      <c r="F49" s="244"/>
      <c r="G49" s="310"/>
      <c r="H49" s="311"/>
      <c r="I49" s="1125" t="s">
        <v>459</v>
      </c>
      <c r="J49" s="1127" t="s">
        <v>493</v>
      </c>
      <c r="K49" s="1128"/>
      <c r="L49" s="1128"/>
      <c r="M49" s="1128"/>
      <c r="N49" s="1129"/>
    </row>
    <row r="50" spans="1:14" x14ac:dyDescent="0.15">
      <c r="A50" s="248"/>
      <c r="B50" s="244"/>
      <c r="C50" s="244"/>
      <c r="D50" s="244"/>
      <c r="E50" s="244"/>
      <c r="F50" s="244"/>
      <c r="G50" s="312"/>
      <c r="H50" s="313"/>
      <c r="I50" s="1126"/>
      <c r="J50" s="314" t="s">
        <v>494</v>
      </c>
      <c r="K50" s="315" t="s">
        <v>495</v>
      </c>
      <c r="L50" s="316" t="s">
        <v>496</v>
      </c>
      <c r="M50" s="317" t="s">
        <v>497</v>
      </c>
      <c r="N50" s="318" t="s">
        <v>498</v>
      </c>
    </row>
    <row r="51" spans="1:14" x14ac:dyDescent="0.15">
      <c r="A51" s="248"/>
      <c r="B51" s="244"/>
      <c r="C51" s="244"/>
      <c r="D51" s="244"/>
      <c r="E51" s="244"/>
      <c r="F51" s="244"/>
      <c r="G51" s="310" t="s">
        <v>499</v>
      </c>
      <c r="H51" s="311"/>
      <c r="I51" s="319">
        <v>18463404</v>
      </c>
      <c r="J51" s="320">
        <v>89424</v>
      </c>
      <c r="K51" s="321">
        <v>-58.1</v>
      </c>
      <c r="L51" s="322">
        <v>41485</v>
      </c>
      <c r="M51" s="323">
        <v>-25.4</v>
      </c>
      <c r="N51" s="324">
        <v>-32.700000000000003</v>
      </c>
    </row>
    <row r="52" spans="1:14" x14ac:dyDescent="0.15">
      <c r="A52" s="248"/>
      <c r="B52" s="244"/>
      <c r="C52" s="244"/>
      <c r="D52" s="244"/>
      <c r="E52" s="244"/>
      <c r="F52" s="244"/>
      <c r="G52" s="325"/>
      <c r="H52" s="326" t="s">
        <v>500</v>
      </c>
      <c r="I52" s="327">
        <v>15505116</v>
      </c>
      <c r="J52" s="328">
        <v>75096</v>
      </c>
      <c r="K52" s="329">
        <v>-56.8</v>
      </c>
      <c r="L52" s="330">
        <v>28975</v>
      </c>
      <c r="M52" s="331">
        <v>-23.2</v>
      </c>
      <c r="N52" s="332">
        <v>-33.6</v>
      </c>
    </row>
    <row r="53" spans="1:14" x14ac:dyDescent="0.15">
      <c r="A53" s="248"/>
      <c r="B53" s="244"/>
      <c r="C53" s="244"/>
      <c r="D53" s="244"/>
      <c r="E53" s="244"/>
      <c r="F53" s="244"/>
      <c r="G53" s="310" t="s">
        <v>501</v>
      </c>
      <c r="H53" s="311"/>
      <c r="I53" s="319">
        <v>17860370</v>
      </c>
      <c r="J53" s="320">
        <v>85040</v>
      </c>
      <c r="K53" s="321">
        <v>-4.9000000000000004</v>
      </c>
      <c r="L53" s="322">
        <v>39651</v>
      </c>
      <c r="M53" s="323">
        <v>-4.4000000000000004</v>
      </c>
      <c r="N53" s="324">
        <v>-0.5</v>
      </c>
    </row>
    <row r="54" spans="1:14" x14ac:dyDescent="0.15">
      <c r="A54" s="248"/>
      <c r="B54" s="244"/>
      <c r="C54" s="244"/>
      <c r="D54" s="244"/>
      <c r="E54" s="244"/>
      <c r="F54" s="244"/>
      <c r="G54" s="325"/>
      <c r="H54" s="326" t="s">
        <v>500</v>
      </c>
      <c r="I54" s="327">
        <v>13551425</v>
      </c>
      <c r="J54" s="328">
        <v>64524</v>
      </c>
      <c r="K54" s="329">
        <v>-14.1</v>
      </c>
      <c r="L54" s="330">
        <v>28525</v>
      </c>
      <c r="M54" s="331">
        <v>-1.6</v>
      </c>
      <c r="N54" s="332">
        <v>-12.5</v>
      </c>
    </row>
    <row r="55" spans="1:14" x14ac:dyDescent="0.15">
      <c r="A55" s="248"/>
      <c r="B55" s="244"/>
      <c r="C55" s="244"/>
      <c r="D55" s="244"/>
      <c r="E55" s="244"/>
      <c r="F55" s="244"/>
      <c r="G55" s="310" t="s">
        <v>502</v>
      </c>
      <c r="H55" s="311"/>
      <c r="I55" s="319">
        <v>15539718</v>
      </c>
      <c r="J55" s="320">
        <v>66755</v>
      </c>
      <c r="K55" s="321">
        <v>-21.5</v>
      </c>
      <c r="L55" s="322">
        <v>37665</v>
      </c>
      <c r="M55" s="323">
        <v>-5</v>
      </c>
      <c r="N55" s="324">
        <v>-16.5</v>
      </c>
    </row>
    <row r="56" spans="1:14" x14ac:dyDescent="0.15">
      <c r="A56" s="248"/>
      <c r="B56" s="244"/>
      <c r="C56" s="244"/>
      <c r="D56" s="244"/>
      <c r="E56" s="244"/>
      <c r="F56" s="244"/>
      <c r="G56" s="325"/>
      <c r="H56" s="326" t="s">
        <v>500</v>
      </c>
      <c r="I56" s="327">
        <v>12032960</v>
      </c>
      <c r="J56" s="328">
        <v>51691</v>
      </c>
      <c r="K56" s="329">
        <v>-19.899999999999999</v>
      </c>
      <c r="L56" s="330">
        <v>25730</v>
      </c>
      <c r="M56" s="331">
        <v>-9.8000000000000007</v>
      </c>
      <c r="N56" s="332">
        <v>-10.1</v>
      </c>
    </row>
    <row r="57" spans="1:14" x14ac:dyDescent="0.15">
      <c r="A57" s="248"/>
      <c r="B57" s="244"/>
      <c r="C57" s="244"/>
      <c r="D57" s="244"/>
      <c r="E57" s="244"/>
      <c r="F57" s="244"/>
      <c r="G57" s="310" t="s">
        <v>503</v>
      </c>
      <c r="H57" s="311"/>
      <c r="I57" s="319">
        <v>20910221</v>
      </c>
      <c r="J57" s="320">
        <v>88852</v>
      </c>
      <c r="K57" s="321">
        <v>33.1</v>
      </c>
      <c r="L57" s="322">
        <v>36861</v>
      </c>
      <c r="M57" s="323">
        <v>-2.1</v>
      </c>
      <c r="N57" s="324">
        <v>35.200000000000003</v>
      </c>
    </row>
    <row r="58" spans="1:14" x14ac:dyDescent="0.15">
      <c r="A58" s="248"/>
      <c r="B58" s="244"/>
      <c r="C58" s="244"/>
      <c r="D58" s="244"/>
      <c r="E58" s="244"/>
      <c r="F58" s="244"/>
      <c r="G58" s="325"/>
      <c r="H58" s="326" t="s">
        <v>500</v>
      </c>
      <c r="I58" s="327">
        <v>16607889</v>
      </c>
      <c r="J58" s="328">
        <v>70571</v>
      </c>
      <c r="K58" s="329">
        <v>36.5</v>
      </c>
      <c r="L58" s="330">
        <v>23990</v>
      </c>
      <c r="M58" s="331">
        <v>-6.8</v>
      </c>
      <c r="N58" s="332">
        <v>43.3</v>
      </c>
    </row>
    <row r="59" spans="1:14" x14ac:dyDescent="0.15">
      <c r="A59" s="248"/>
      <c r="B59" s="244"/>
      <c r="C59" s="244"/>
      <c r="D59" s="244"/>
      <c r="E59" s="244"/>
      <c r="F59" s="244"/>
      <c r="G59" s="310" t="s">
        <v>504</v>
      </c>
      <c r="H59" s="311"/>
      <c r="I59" s="319">
        <v>45363885</v>
      </c>
      <c r="J59" s="320">
        <v>188557</v>
      </c>
      <c r="K59" s="321">
        <v>112.2</v>
      </c>
      <c r="L59" s="322">
        <v>47064</v>
      </c>
      <c r="M59" s="323">
        <v>27.7</v>
      </c>
      <c r="N59" s="324">
        <v>84.5</v>
      </c>
    </row>
    <row r="60" spans="1:14" x14ac:dyDescent="0.15">
      <c r="A60" s="248"/>
      <c r="B60" s="244"/>
      <c r="C60" s="244"/>
      <c r="D60" s="244"/>
      <c r="E60" s="244"/>
      <c r="F60" s="244"/>
      <c r="G60" s="325"/>
      <c r="H60" s="326" t="s">
        <v>500</v>
      </c>
      <c r="I60" s="333">
        <v>38739174</v>
      </c>
      <c r="J60" s="328">
        <v>161021</v>
      </c>
      <c r="K60" s="329">
        <v>128.19999999999999</v>
      </c>
      <c r="L60" s="330">
        <v>32508</v>
      </c>
      <c r="M60" s="331">
        <v>35.5</v>
      </c>
      <c r="N60" s="332">
        <v>92.7</v>
      </c>
    </row>
    <row r="61" spans="1:14" x14ac:dyDescent="0.15">
      <c r="A61" s="248"/>
      <c r="B61" s="244"/>
      <c r="C61" s="244"/>
      <c r="D61" s="244"/>
      <c r="E61" s="244"/>
      <c r="F61" s="244"/>
      <c r="G61" s="310" t="s">
        <v>505</v>
      </c>
      <c r="H61" s="334"/>
      <c r="I61" s="335">
        <v>23627520</v>
      </c>
      <c r="J61" s="336">
        <v>103726</v>
      </c>
      <c r="K61" s="337">
        <v>12.2</v>
      </c>
      <c r="L61" s="338">
        <v>40545</v>
      </c>
      <c r="M61" s="339">
        <v>-1.8</v>
      </c>
      <c r="N61" s="324">
        <v>14</v>
      </c>
    </row>
    <row r="62" spans="1:14" x14ac:dyDescent="0.15">
      <c r="A62" s="248"/>
      <c r="B62" s="244"/>
      <c r="C62" s="244"/>
      <c r="D62" s="244"/>
      <c r="E62" s="244"/>
      <c r="F62" s="244"/>
      <c r="G62" s="325"/>
      <c r="H62" s="326" t="s">
        <v>500</v>
      </c>
      <c r="I62" s="327">
        <v>19287313</v>
      </c>
      <c r="J62" s="328">
        <v>84581</v>
      </c>
      <c r="K62" s="329">
        <v>14.8</v>
      </c>
      <c r="L62" s="330">
        <v>27946</v>
      </c>
      <c r="M62" s="331">
        <v>-1.2</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39" t="s">
        <v>3</v>
      </c>
      <c r="D47" s="1139"/>
      <c r="E47" s="1140"/>
      <c r="F47" s="11">
        <v>68.709999999999994</v>
      </c>
      <c r="G47" s="12">
        <v>71.94</v>
      </c>
      <c r="H47" s="12">
        <v>80.069999999999993</v>
      </c>
      <c r="I47" s="12">
        <v>86.55</v>
      </c>
      <c r="J47" s="13">
        <v>82.52</v>
      </c>
    </row>
    <row r="48" spans="2:10" ht="57.75" customHeight="1" x14ac:dyDescent="0.15">
      <c r="B48" s="14"/>
      <c r="C48" s="1141" t="s">
        <v>4</v>
      </c>
      <c r="D48" s="1141"/>
      <c r="E48" s="1142"/>
      <c r="F48" s="15">
        <v>6.96</v>
      </c>
      <c r="G48" s="16">
        <v>9.98</v>
      </c>
      <c r="H48" s="16">
        <v>9.33</v>
      </c>
      <c r="I48" s="16">
        <v>10.47</v>
      </c>
      <c r="J48" s="17">
        <v>14.76</v>
      </c>
    </row>
    <row r="49" spans="2:10" ht="57.75" customHeight="1" thickBot="1" x14ac:dyDescent="0.2">
      <c r="B49" s="18"/>
      <c r="C49" s="1143" t="s">
        <v>5</v>
      </c>
      <c r="D49" s="1143"/>
      <c r="E49" s="1144"/>
      <c r="F49" s="19" t="s">
        <v>512</v>
      </c>
      <c r="G49" s="20">
        <v>0.62</v>
      </c>
      <c r="H49" s="20" t="s">
        <v>513</v>
      </c>
      <c r="I49" s="20">
        <v>1.17</v>
      </c>
      <c r="J49" s="21" t="s">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51" t="s">
        <v>515</v>
      </c>
      <c r="D34" s="1151"/>
      <c r="E34" s="1152"/>
      <c r="F34" s="32">
        <v>6.95</v>
      </c>
      <c r="G34" s="33">
        <v>9.9700000000000006</v>
      </c>
      <c r="H34" s="33">
        <v>9.32</v>
      </c>
      <c r="I34" s="33">
        <v>10.46</v>
      </c>
      <c r="J34" s="34">
        <v>14.69</v>
      </c>
      <c r="K34" s="22"/>
      <c r="L34" s="22"/>
      <c r="M34" s="22"/>
      <c r="N34" s="22"/>
      <c r="O34" s="22"/>
      <c r="P34" s="22"/>
    </row>
    <row r="35" spans="1:16" ht="39" customHeight="1" x14ac:dyDescent="0.15">
      <c r="A35" s="22"/>
      <c r="B35" s="35"/>
      <c r="C35" s="1145" t="s">
        <v>516</v>
      </c>
      <c r="D35" s="1146"/>
      <c r="E35" s="1147"/>
      <c r="F35" s="36">
        <v>0.78</v>
      </c>
      <c r="G35" s="37">
        <v>1.02</v>
      </c>
      <c r="H35" s="37">
        <v>1.24</v>
      </c>
      <c r="I35" s="37">
        <v>1.1299999999999999</v>
      </c>
      <c r="J35" s="38">
        <v>0.71</v>
      </c>
      <c r="K35" s="22"/>
      <c r="L35" s="22"/>
      <c r="M35" s="22"/>
      <c r="N35" s="22"/>
      <c r="O35" s="22"/>
      <c r="P35" s="22"/>
    </row>
    <row r="36" spans="1:16" ht="39" customHeight="1" x14ac:dyDescent="0.15">
      <c r="A36" s="22"/>
      <c r="B36" s="35"/>
      <c r="C36" s="1145" t="s">
        <v>517</v>
      </c>
      <c r="D36" s="1146"/>
      <c r="E36" s="1147"/>
      <c r="F36" s="36">
        <v>0.08</v>
      </c>
      <c r="G36" s="37">
        <v>0.1</v>
      </c>
      <c r="H36" s="37">
        <v>0.03</v>
      </c>
      <c r="I36" s="37">
        <v>0.18</v>
      </c>
      <c r="J36" s="38">
        <v>0.13</v>
      </c>
      <c r="K36" s="22"/>
      <c r="L36" s="22"/>
      <c r="M36" s="22"/>
      <c r="N36" s="22"/>
      <c r="O36" s="22"/>
      <c r="P36" s="22"/>
    </row>
    <row r="37" spans="1:16" ht="39" customHeight="1" x14ac:dyDescent="0.15">
      <c r="A37" s="22"/>
      <c r="B37" s="35"/>
      <c r="C37" s="1145" t="s">
        <v>518</v>
      </c>
      <c r="D37" s="1146"/>
      <c r="E37" s="1147"/>
      <c r="F37" s="36">
        <v>0.17</v>
      </c>
      <c r="G37" s="37">
        <v>0.08</v>
      </c>
      <c r="H37" s="37">
        <v>0</v>
      </c>
      <c r="I37" s="37">
        <v>0.09</v>
      </c>
      <c r="J37" s="38">
        <v>0.12</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519</v>
      </c>
      <c r="D42" s="1146"/>
      <c r="E42" s="1147"/>
      <c r="F42" s="36" t="s">
        <v>468</v>
      </c>
      <c r="G42" s="37" t="s">
        <v>468</v>
      </c>
      <c r="H42" s="37" t="s">
        <v>468</v>
      </c>
      <c r="I42" s="37" t="s">
        <v>468</v>
      </c>
      <c r="J42" s="38" t="s">
        <v>468</v>
      </c>
      <c r="K42" s="22"/>
      <c r="L42" s="22"/>
      <c r="M42" s="22"/>
      <c r="N42" s="22"/>
      <c r="O42" s="22"/>
      <c r="P42" s="22"/>
    </row>
    <row r="43" spans="1:16" ht="39" customHeight="1" thickBot="1" x14ac:dyDescent="0.2">
      <c r="A43" s="22"/>
      <c r="B43" s="40"/>
      <c r="C43" s="1148" t="s">
        <v>520</v>
      </c>
      <c r="D43" s="1149"/>
      <c r="E43" s="1150"/>
      <c r="F43" s="41">
        <v>0</v>
      </c>
      <c r="G43" s="42" t="s">
        <v>468</v>
      </c>
      <c r="H43" s="42" t="s">
        <v>468</v>
      </c>
      <c r="I43" s="42" t="s">
        <v>468</v>
      </c>
      <c r="J43" s="43" t="s">
        <v>468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1523</v>
      </c>
      <c r="L45" s="60">
        <v>1470</v>
      </c>
      <c r="M45" s="60">
        <v>1470</v>
      </c>
      <c r="N45" s="60">
        <v>1470</v>
      </c>
      <c r="O45" s="61">
        <v>1470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468</v>
      </c>
      <c r="L46" s="64" t="s">
        <v>468</v>
      </c>
      <c r="M46" s="64" t="s">
        <v>468</v>
      </c>
      <c r="N46" s="64" t="s">
        <v>468</v>
      </c>
      <c r="O46" s="65" t="s">
        <v>468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468</v>
      </c>
      <c r="L47" s="64" t="s">
        <v>468</v>
      </c>
      <c r="M47" s="64" t="s">
        <v>468</v>
      </c>
      <c r="N47" s="64" t="s">
        <v>468</v>
      </c>
      <c r="O47" s="65" t="s">
        <v>468</v>
      </c>
      <c r="P47" s="48"/>
      <c r="Q47" s="48"/>
      <c r="R47" s="48"/>
      <c r="S47" s="48"/>
      <c r="T47" s="48"/>
      <c r="U47" s="48"/>
    </row>
    <row r="48" spans="1:21" ht="30.75" customHeight="1" x14ac:dyDescent="0.15">
      <c r="A48" s="48"/>
      <c r="B48" s="1163"/>
      <c r="C48" s="1164"/>
      <c r="D48" s="62"/>
      <c r="E48" s="1155" t="s">
        <v>15</v>
      </c>
      <c r="F48" s="1155"/>
      <c r="G48" s="1155"/>
      <c r="H48" s="1155"/>
      <c r="I48" s="1155"/>
      <c r="J48" s="1156"/>
      <c r="K48" s="63" t="s">
        <v>468</v>
      </c>
      <c r="L48" s="64" t="s">
        <v>468</v>
      </c>
      <c r="M48" s="64" t="s">
        <v>468</v>
      </c>
      <c r="N48" s="64" t="s">
        <v>468</v>
      </c>
      <c r="O48" s="65" t="s">
        <v>468</v>
      </c>
      <c r="P48" s="48"/>
      <c r="Q48" s="48"/>
      <c r="R48" s="48"/>
      <c r="S48" s="48"/>
      <c r="T48" s="48"/>
      <c r="U48" s="48"/>
    </row>
    <row r="49" spans="1:21" ht="30.75" customHeight="1" x14ac:dyDescent="0.15">
      <c r="A49" s="48"/>
      <c r="B49" s="1163"/>
      <c r="C49" s="1164"/>
      <c r="D49" s="62"/>
      <c r="E49" s="1155" t="s">
        <v>16</v>
      </c>
      <c r="F49" s="1155"/>
      <c r="G49" s="1155"/>
      <c r="H49" s="1155"/>
      <c r="I49" s="1155"/>
      <c r="J49" s="1156"/>
      <c r="K49" s="63">
        <v>411</v>
      </c>
      <c r="L49" s="64">
        <v>348</v>
      </c>
      <c r="M49" s="64">
        <v>328</v>
      </c>
      <c r="N49" s="64">
        <v>262</v>
      </c>
      <c r="O49" s="65">
        <v>218</v>
      </c>
      <c r="P49" s="48"/>
      <c r="Q49" s="48"/>
      <c r="R49" s="48"/>
      <c r="S49" s="48"/>
      <c r="T49" s="48"/>
      <c r="U49" s="48"/>
    </row>
    <row r="50" spans="1:21" ht="30.75" customHeight="1" x14ac:dyDescent="0.15">
      <c r="A50" s="48"/>
      <c r="B50" s="1163"/>
      <c r="C50" s="1164"/>
      <c r="D50" s="62"/>
      <c r="E50" s="1155" t="s">
        <v>17</v>
      </c>
      <c r="F50" s="1155"/>
      <c r="G50" s="1155"/>
      <c r="H50" s="1155"/>
      <c r="I50" s="1155"/>
      <c r="J50" s="1156"/>
      <c r="K50" s="63">
        <v>1327</v>
      </c>
      <c r="L50" s="64">
        <v>1461</v>
      </c>
      <c r="M50" s="64">
        <v>1333</v>
      </c>
      <c r="N50" s="64">
        <v>1133</v>
      </c>
      <c r="O50" s="65">
        <v>895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468</v>
      </c>
      <c r="L51" s="64" t="s">
        <v>468</v>
      </c>
      <c r="M51" s="64" t="s">
        <v>468</v>
      </c>
      <c r="N51" s="64" t="s">
        <v>468</v>
      </c>
      <c r="O51" s="65" t="s">
        <v>468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3485</v>
      </c>
      <c r="L52" s="64">
        <v>3612</v>
      </c>
      <c r="M52" s="64">
        <v>3753</v>
      </c>
      <c r="N52" s="64">
        <v>3866</v>
      </c>
      <c r="O52" s="65">
        <v>3966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-224</v>
      </c>
      <c r="L53" s="69">
        <v>-333</v>
      </c>
      <c r="M53" s="69">
        <v>-622</v>
      </c>
      <c r="N53" s="69">
        <v>-1001</v>
      </c>
      <c r="O53" s="70">
        <v>-1383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169" t="s">
        <v>24</v>
      </c>
      <c r="C41" s="1170"/>
      <c r="D41" s="81"/>
      <c r="E41" s="1175" t="s">
        <v>25</v>
      </c>
      <c r="F41" s="1175"/>
      <c r="G41" s="1175"/>
      <c r="H41" s="1176"/>
      <c r="I41" s="82">
        <v>9265</v>
      </c>
      <c r="J41" s="83">
        <v>8023</v>
      </c>
      <c r="K41" s="83">
        <v>6740</v>
      </c>
      <c r="L41" s="83">
        <v>5419</v>
      </c>
      <c r="M41" s="84">
        <v>4132</v>
      </c>
    </row>
    <row r="42" spans="2:13" ht="27.75" customHeight="1" x14ac:dyDescent="0.15">
      <c r="B42" s="1171"/>
      <c r="C42" s="1172"/>
      <c r="D42" s="85"/>
      <c r="E42" s="1177" t="s">
        <v>26</v>
      </c>
      <c r="F42" s="1177"/>
      <c r="G42" s="1177"/>
      <c r="H42" s="1178"/>
      <c r="I42" s="86">
        <v>6517</v>
      </c>
      <c r="J42" s="87">
        <v>6163</v>
      </c>
      <c r="K42" s="87">
        <v>6163</v>
      </c>
      <c r="L42" s="87">
        <v>5703</v>
      </c>
      <c r="M42" s="88">
        <v>5963</v>
      </c>
    </row>
    <row r="43" spans="2:13" ht="27.75" customHeight="1" x14ac:dyDescent="0.15">
      <c r="B43" s="1171"/>
      <c r="C43" s="1172"/>
      <c r="D43" s="85"/>
      <c r="E43" s="1177" t="s">
        <v>27</v>
      </c>
      <c r="F43" s="1177"/>
      <c r="G43" s="1177"/>
      <c r="H43" s="1178"/>
      <c r="I43" s="86" t="s">
        <v>468</v>
      </c>
      <c r="J43" s="87" t="s">
        <v>468</v>
      </c>
      <c r="K43" s="87" t="s">
        <v>468</v>
      </c>
      <c r="L43" s="87" t="s">
        <v>468</v>
      </c>
      <c r="M43" s="88" t="s">
        <v>468</v>
      </c>
    </row>
    <row r="44" spans="2:13" ht="27.75" customHeight="1" x14ac:dyDescent="0.15">
      <c r="B44" s="1171"/>
      <c r="C44" s="1172"/>
      <c r="D44" s="85"/>
      <c r="E44" s="1177" t="s">
        <v>28</v>
      </c>
      <c r="F44" s="1177"/>
      <c r="G44" s="1177"/>
      <c r="H44" s="1178"/>
      <c r="I44" s="86">
        <v>1784</v>
      </c>
      <c r="J44" s="87">
        <v>1543</v>
      </c>
      <c r="K44" s="87">
        <v>1319</v>
      </c>
      <c r="L44" s="87">
        <v>1232</v>
      </c>
      <c r="M44" s="88">
        <v>1137</v>
      </c>
    </row>
    <row r="45" spans="2:13" ht="27.75" customHeight="1" x14ac:dyDescent="0.15">
      <c r="B45" s="1171"/>
      <c r="C45" s="1172"/>
      <c r="D45" s="85"/>
      <c r="E45" s="1177" t="s">
        <v>29</v>
      </c>
      <c r="F45" s="1177"/>
      <c r="G45" s="1177"/>
      <c r="H45" s="1178"/>
      <c r="I45" s="86">
        <v>18934</v>
      </c>
      <c r="J45" s="87">
        <v>18178</v>
      </c>
      <c r="K45" s="87">
        <v>17444</v>
      </c>
      <c r="L45" s="87">
        <v>16687</v>
      </c>
      <c r="M45" s="88">
        <v>15921</v>
      </c>
    </row>
    <row r="46" spans="2:13" ht="27.75" customHeight="1" x14ac:dyDescent="0.15">
      <c r="B46" s="1171"/>
      <c r="C46" s="1172"/>
      <c r="D46" s="85"/>
      <c r="E46" s="1177" t="s">
        <v>30</v>
      </c>
      <c r="F46" s="1177"/>
      <c r="G46" s="1177"/>
      <c r="H46" s="1178"/>
      <c r="I46" s="86" t="s">
        <v>468</v>
      </c>
      <c r="J46" s="87" t="s">
        <v>468</v>
      </c>
      <c r="K46" s="87" t="s">
        <v>468</v>
      </c>
      <c r="L46" s="87" t="s">
        <v>468</v>
      </c>
      <c r="M46" s="88" t="s">
        <v>468</v>
      </c>
    </row>
    <row r="47" spans="2:13" ht="27.75" customHeight="1" x14ac:dyDescent="0.15">
      <c r="B47" s="1171"/>
      <c r="C47" s="1172"/>
      <c r="D47" s="85"/>
      <c r="E47" s="1177" t="s">
        <v>31</v>
      </c>
      <c r="F47" s="1177"/>
      <c r="G47" s="1177"/>
      <c r="H47" s="1178"/>
      <c r="I47" s="86" t="s">
        <v>468</v>
      </c>
      <c r="J47" s="87" t="s">
        <v>468</v>
      </c>
      <c r="K47" s="87" t="s">
        <v>468</v>
      </c>
      <c r="L47" s="87" t="s">
        <v>468</v>
      </c>
      <c r="M47" s="88" t="s">
        <v>468</v>
      </c>
    </row>
    <row r="48" spans="2:13" ht="27.75" customHeight="1" x14ac:dyDescent="0.15">
      <c r="B48" s="1173"/>
      <c r="C48" s="1174"/>
      <c r="D48" s="85"/>
      <c r="E48" s="1177" t="s">
        <v>32</v>
      </c>
      <c r="F48" s="1177"/>
      <c r="G48" s="1177"/>
      <c r="H48" s="1178"/>
      <c r="I48" s="86" t="s">
        <v>468</v>
      </c>
      <c r="J48" s="87" t="s">
        <v>468</v>
      </c>
      <c r="K48" s="87" t="s">
        <v>468</v>
      </c>
      <c r="L48" s="87" t="s">
        <v>468</v>
      </c>
      <c r="M48" s="88" t="s">
        <v>468</v>
      </c>
    </row>
    <row r="49" spans="2:13" ht="27.75" customHeight="1" x14ac:dyDescent="0.15">
      <c r="B49" s="1179" t="s">
        <v>33</v>
      </c>
      <c r="C49" s="1180"/>
      <c r="D49" s="89"/>
      <c r="E49" s="1177" t="s">
        <v>34</v>
      </c>
      <c r="F49" s="1177"/>
      <c r="G49" s="1177"/>
      <c r="H49" s="1178"/>
      <c r="I49" s="86">
        <v>134902</v>
      </c>
      <c r="J49" s="87">
        <v>130540</v>
      </c>
      <c r="K49" s="87">
        <v>133505</v>
      </c>
      <c r="L49" s="87">
        <v>129416</v>
      </c>
      <c r="M49" s="88">
        <v>121009</v>
      </c>
    </row>
    <row r="50" spans="2:13" ht="27.75" customHeight="1" x14ac:dyDescent="0.15">
      <c r="B50" s="1171"/>
      <c r="C50" s="1172"/>
      <c r="D50" s="85"/>
      <c r="E50" s="1177" t="s">
        <v>35</v>
      </c>
      <c r="F50" s="1177"/>
      <c r="G50" s="1177"/>
      <c r="H50" s="1178"/>
      <c r="I50" s="86" t="s">
        <v>468</v>
      </c>
      <c r="J50" s="87">
        <v>9</v>
      </c>
      <c r="K50" s="87" t="s">
        <v>468</v>
      </c>
      <c r="L50" s="87" t="s">
        <v>468</v>
      </c>
      <c r="M50" s="88" t="s">
        <v>468</v>
      </c>
    </row>
    <row r="51" spans="2:13" ht="27.75" customHeight="1" x14ac:dyDescent="0.15">
      <c r="B51" s="1173"/>
      <c r="C51" s="1174"/>
      <c r="D51" s="85"/>
      <c r="E51" s="1177" t="s">
        <v>36</v>
      </c>
      <c r="F51" s="1177"/>
      <c r="G51" s="1177"/>
      <c r="H51" s="1178"/>
      <c r="I51" s="86">
        <v>53463</v>
      </c>
      <c r="J51" s="87">
        <v>53107</v>
      </c>
      <c r="K51" s="87">
        <v>51271</v>
      </c>
      <c r="L51" s="87">
        <v>47984</v>
      </c>
      <c r="M51" s="88">
        <v>44985</v>
      </c>
    </row>
    <row r="52" spans="2:13" ht="27.75" customHeight="1" thickBot="1" x14ac:dyDescent="0.2">
      <c r="B52" s="1181" t="s">
        <v>37</v>
      </c>
      <c r="C52" s="1182"/>
      <c r="D52" s="90"/>
      <c r="E52" s="1183" t="s">
        <v>38</v>
      </c>
      <c r="F52" s="1183"/>
      <c r="G52" s="1183"/>
      <c r="H52" s="1184"/>
      <c r="I52" s="91">
        <v>-151866</v>
      </c>
      <c r="J52" s="92">
        <v>-149749</v>
      </c>
      <c r="K52" s="92">
        <v>-153110</v>
      </c>
      <c r="L52" s="92">
        <v>-148359</v>
      </c>
      <c r="M52" s="93">
        <v>-138841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506</v>
      </c>
      <c r="G2" s="111"/>
      <c r="H2" s="112"/>
    </row>
    <row r="3" spans="1:8" x14ac:dyDescent="0.15">
      <c r="A3" s="108" t="s">
        <v>499</v>
      </c>
      <c r="B3" s="113"/>
      <c r="C3" s="114"/>
      <c r="D3" s="115">
        <v>89424</v>
      </c>
      <c r="E3" s="116"/>
      <c r="F3" s="117">
        <v>41485</v>
      </c>
      <c r="G3" s="118"/>
      <c r="H3" s="119"/>
    </row>
    <row r="4" spans="1:8" x14ac:dyDescent="0.15">
      <c r="A4" s="120"/>
      <c r="B4" s="121"/>
      <c r="C4" s="122"/>
      <c r="D4" s="123">
        <v>75096</v>
      </c>
      <c r="E4" s="124"/>
      <c r="F4" s="125">
        <v>28975</v>
      </c>
      <c r="G4" s="126"/>
      <c r="H4" s="127"/>
    </row>
    <row r="5" spans="1:8" x14ac:dyDescent="0.15">
      <c r="A5" s="108" t="s">
        <v>501</v>
      </c>
      <c r="B5" s="113"/>
      <c r="C5" s="114"/>
      <c r="D5" s="115">
        <v>85040</v>
      </c>
      <c r="E5" s="116"/>
      <c r="F5" s="117">
        <v>39651</v>
      </c>
      <c r="G5" s="118"/>
      <c r="H5" s="119"/>
    </row>
    <row r="6" spans="1:8" x14ac:dyDescent="0.15">
      <c r="A6" s="120"/>
      <c r="B6" s="121"/>
      <c r="C6" s="122"/>
      <c r="D6" s="123">
        <v>64524</v>
      </c>
      <c r="E6" s="124"/>
      <c r="F6" s="125">
        <v>28525</v>
      </c>
      <c r="G6" s="126"/>
      <c r="H6" s="127"/>
    </row>
    <row r="7" spans="1:8" x14ac:dyDescent="0.15">
      <c r="A7" s="108" t="s">
        <v>502</v>
      </c>
      <c r="B7" s="113"/>
      <c r="C7" s="114"/>
      <c r="D7" s="115">
        <v>66755</v>
      </c>
      <c r="E7" s="116"/>
      <c r="F7" s="117">
        <v>37665</v>
      </c>
      <c r="G7" s="118"/>
      <c r="H7" s="119"/>
    </row>
    <row r="8" spans="1:8" x14ac:dyDescent="0.15">
      <c r="A8" s="120"/>
      <c r="B8" s="121"/>
      <c r="C8" s="122"/>
      <c r="D8" s="123">
        <v>51691</v>
      </c>
      <c r="E8" s="124"/>
      <c r="F8" s="125">
        <v>25730</v>
      </c>
      <c r="G8" s="126"/>
      <c r="H8" s="127"/>
    </row>
    <row r="9" spans="1:8" x14ac:dyDescent="0.15">
      <c r="A9" s="108" t="s">
        <v>503</v>
      </c>
      <c r="B9" s="113"/>
      <c r="C9" s="114"/>
      <c r="D9" s="115">
        <v>88852</v>
      </c>
      <c r="E9" s="116"/>
      <c r="F9" s="117">
        <v>36861</v>
      </c>
      <c r="G9" s="118"/>
      <c r="H9" s="119"/>
    </row>
    <row r="10" spans="1:8" x14ac:dyDescent="0.15">
      <c r="A10" s="120"/>
      <c r="B10" s="121"/>
      <c r="C10" s="122"/>
      <c r="D10" s="123">
        <v>70571</v>
      </c>
      <c r="E10" s="124"/>
      <c r="F10" s="125">
        <v>23990</v>
      </c>
      <c r="G10" s="126"/>
      <c r="H10" s="127"/>
    </row>
    <row r="11" spans="1:8" x14ac:dyDescent="0.15">
      <c r="A11" s="108" t="s">
        <v>504</v>
      </c>
      <c r="B11" s="113"/>
      <c r="C11" s="114"/>
      <c r="D11" s="115">
        <v>188557</v>
      </c>
      <c r="E11" s="116"/>
      <c r="F11" s="117">
        <v>47064</v>
      </c>
      <c r="G11" s="118"/>
      <c r="H11" s="119"/>
    </row>
    <row r="12" spans="1:8" x14ac:dyDescent="0.15">
      <c r="A12" s="120"/>
      <c r="B12" s="121"/>
      <c r="C12" s="128"/>
      <c r="D12" s="123">
        <v>161021</v>
      </c>
      <c r="E12" s="124"/>
      <c r="F12" s="125">
        <v>32508</v>
      </c>
      <c r="G12" s="126"/>
      <c r="H12" s="127"/>
    </row>
    <row r="13" spans="1:8" x14ac:dyDescent="0.15">
      <c r="A13" s="108"/>
      <c r="B13" s="113"/>
      <c r="C13" s="129"/>
      <c r="D13" s="130">
        <v>103726</v>
      </c>
      <c r="E13" s="131"/>
      <c r="F13" s="132">
        <v>40545</v>
      </c>
      <c r="G13" s="133"/>
      <c r="H13" s="119"/>
    </row>
    <row r="14" spans="1:8" x14ac:dyDescent="0.15">
      <c r="A14" s="120"/>
      <c r="B14" s="121"/>
      <c r="C14" s="122"/>
      <c r="D14" s="123">
        <v>84581</v>
      </c>
      <c r="E14" s="124"/>
      <c r="F14" s="125">
        <v>27946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6.96</v>
      </c>
      <c r="C19" s="134">
        <f>ROUND(VALUE(SUBSTITUTE(実質収支比率等に係る経年分析!G$48,"▲","-")),2)</f>
        <v>9.98</v>
      </c>
      <c r="D19" s="134">
        <f>ROUND(VALUE(SUBSTITUTE(実質収支比率等に係る経年分析!H$48,"▲","-")),2)</f>
        <v>9.33</v>
      </c>
      <c r="E19" s="134">
        <f>ROUND(VALUE(SUBSTITUTE(実質収支比率等に係る経年分析!I$48,"▲","-")),2)</f>
        <v>10.47</v>
      </c>
      <c r="F19" s="134">
        <f>ROUND(VALUE(SUBSTITUTE(実質収支比率等に係る経年分析!J$48,"▲","-")),2)</f>
        <v>14.76</v>
      </c>
    </row>
    <row r="20" spans="1:11" x14ac:dyDescent="0.15">
      <c r="A20" s="134" t="s">
        <v>43</v>
      </c>
      <c r="B20" s="134">
        <f>ROUND(VALUE(SUBSTITUTE(実質収支比率等に係る経年分析!F$47,"▲","-")),2)</f>
        <v>68.709999999999994</v>
      </c>
      <c r="C20" s="134">
        <f>ROUND(VALUE(SUBSTITUTE(実質収支比率等に係る経年分析!G$47,"▲","-")),2)</f>
        <v>71.94</v>
      </c>
      <c r="D20" s="134">
        <f>ROUND(VALUE(SUBSTITUTE(実質収支比率等に係る経年分析!H$47,"▲","-")),2)</f>
        <v>80.069999999999993</v>
      </c>
      <c r="E20" s="134">
        <f>ROUND(VALUE(SUBSTITUTE(実質収支比率等に係る経年分析!I$47,"▲","-")),2)</f>
        <v>86.55</v>
      </c>
      <c r="F20" s="134">
        <f>ROUND(VALUE(SUBSTITUTE(実質収支比率等に係る経年分析!J$47,"▲","-")),2)</f>
        <v>82.52</v>
      </c>
    </row>
    <row r="21" spans="1:11" x14ac:dyDescent="0.15">
      <c r="A21" s="134" t="s">
        <v>44</v>
      </c>
      <c r="B21" s="134">
        <f>IF(ISNUMBER(VALUE(SUBSTITUTE(実質収支比率等に係る経年分析!F$49,"▲","-"))),ROUND(VALUE(SUBSTITUTE(実質収支比率等に係る経年分析!F$49,"▲","-")),2),NA())</f>
        <v>-4.9400000000000004</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1.17</v>
      </c>
      <c r="F21" s="134">
        <f>IF(ISNUMBER(VALUE(SUBSTITUTE(実質収支比率等に係る経年分析!J$49,"▲","-"))),ROUND(VALUE(SUBSTITUTE(実質収支比率等に係る経年分析!J$49,"▲","-")),2),NA())</f>
        <v>-1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介護保険会計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x14ac:dyDescent="0.15">
      <c r="A34" s="135" t="str">
        <f>IF(連結実質赤字比率に係る赤字・黒字の構成分析!C$36="",NA(),連結実質赤字比率に係る赤字・黒字の構成分析!C$36)</f>
        <v>後期高齢者医療会計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0.13</v>
      </c>
    </row>
    <row r="35" spans="1:16" x14ac:dyDescent="0.15">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9.9700000000000006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3485</v>
      </c>
      <c r="E42" s="136"/>
      <c r="F42" s="136"/>
      <c r="G42" s="136">
        <f>'実質公債費比率（分子）の構造'!L$52</f>
        <v>3612</v>
      </c>
      <c r="H42" s="136"/>
      <c r="I42" s="136"/>
      <c r="J42" s="136">
        <f>'実質公債費比率（分子）の構造'!M$52</f>
        <v>3753</v>
      </c>
      <c r="K42" s="136"/>
      <c r="L42" s="136"/>
      <c r="M42" s="136">
        <f>'実質公債費比率（分子）の構造'!N$52</f>
        <v>3866</v>
      </c>
      <c r="N42" s="136"/>
      <c r="O42" s="136"/>
      <c r="P42" s="136">
        <f>'実質公債費比率（分子）の構造'!O$52</f>
        <v>3966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1327</v>
      </c>
      <c r="C44" s="136"/>
      <c r="D44" s="136"/>
      <c r="E44" s="136">
        <f>'実質公債費比率（分子）の構造'!L$50</f>
        <v>1461</v>
      </c>
      <c r="F44" s="136"/>
      <c r="G44" s="136"/>
      <c r="H44" s="136">
        <f>'実質公債費比率（分子）の構造'!M$50</f>
        <v>1333</v>
      </c>
      <c r="I44" s="136"/>
      <c r="J44" s="136"/>
      <c r="K44" s="136">
        <f>'実質公債費比率（分子）の構造'!N$50</f>
        <v>1133</v>
      </c>
      <c r="L44" s="136"/>
      <c r="M44" s="136"/>
      <c r="N44" s="136">
        <f>'実質公債費比率（分子）の構造'!O$50</f>
        <v>895</v>
      </c>
      <c r="O44" s="136"/>
      <c r="P44" s="136"/>
    </row>
    <row r="45" spans="1:16" x14ac:dyDescent="0.15">
      <c r="A45" s="136" t="s">
        <v>54</v>
      </c>
      <c r="B45" s="136">
        <f>'実質公債費比率（分子）の構造'!K$49</f>
        <v>411</v>
      </c>
      <c r="C45" s="136"/>
      <c r="D45" s="136"/>
      <c r="E45" s="136">
        <f>'実質公債費比率（分子）の構造'!L$49</f>
        <v>348</v>
      </c>
      <c r="F45" s="136"/>
      <c r="G45" s="136"/>
      <c r="H45" s="136">
        <f>'実質公債費比率（分子）の構造'!M$49</f>
        <v>328</v>
      </c>
      <c r="I45" s="136"/>
      <c r="J45" s="136"/>
      <c r="K45" s="136">
        <f>'実質公債費比率（分子）の構造'!N$49</f>
        <v>262</v>
      </c>
      <c r="L45" s="136"/>
      <c r="M45" s="136"/>
      <c r="N45" s="136">
        <f>'実質公債費比率（分子）の構造'!O$49</f>
        <v>218</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1523</v>
      </c>
      <c r="C49" s="136"/>
      <c r="D49" s="136"/>
      <c r="E49" s="136">
        <f>'実質公債費比率（分子）の構造'!L$45</f>
        <v>1470</v>
      </c>
      <c r="F49" s="136"/>
      <c r="G49" s="136"/>
      <c r="H49" s="136">
        <f>'実質公債費比率（分子）の構造'!M$45</f>
        <v>1470</v>
      </c>
      <c r="I49" s="136"/>
      <c r="J49" s="136"/>
      <c r="K49" s="136">
        <f>'実質公債費比率（分子）の構造'!N$45</f>
        <v>1470</v>
      </c>
      <c r="L49" s="136"/>
      <c r="M49" s="136"/>
      <c r="N49" s="136">
        <f>'実質公債費比率（分子）の構造'!O$45</f>
        <v>1470</v>
      </c>
      <c r="O49" s="136"/>
      <c r="P49" s="136"/>
    </row>
    <row r="50" spans="1:16" x14ac:dyDescent="0.15">
      <c r="A50" s="136" t="s">
        <v>58</v>
      </c>
      <c r="B50" s="136" t="e">
        <f>NA()</f>
        <v>#N/A</v>
      </c>
      <c r="C50" s="136">
        <f>IF(ISNUMBER('実質公債費比率（分子）の構造'!K$53),'実質公債費比率（分子）の構造'!K$53,NA())</f>
        <v>-224</v>
      </c>
      <c r="D50" s="136" t="e">
        <f>NA()</f>
        <v>#N/A</v>
      </c>
      <c r="E50" s="136" t="e">
        <f>NA()</f>
        <v>#N/A</v>
      </c>
      <c r="F50" s="136">
        <f>IF(ISNUMBER('実質公債費比率（分子）の構造'!L$53),'実質公債費比率（分子）の構造'!L$53,NA())</f>
        <v>-333</v>
      </c>
      <c r="G50" s="136" t="e">
        <f>NA()</f>
        <v>#N/A</v>
      </c>
      <c r="H50" s="136" t="e">
        <f>NA()</f>
        <v>#N/A</v>
      </c>
      <c r="I50" s="136">
        <f>IF(ISNUMBER('実質公債費比率（分子）の構造'!M$53),'実質公債費比率（分子）の構造'!M$53,NA())</f>
        <v>-622</v>
      </c>
      <c r="J50" s="136" t="e">
        <f>NA()</f>
        <v>#N/A</v>
      </c>
      <c r="K50" s="136" t="e">
        <f>NA()</f>
        <v>#N/A</v>
      </c>
      <c r="L50" s="136">
        <f>IF(ISNUMBER('実質公債費比率（分子）の構造'!N$53),'実質公債費比率（分子）の構造'!N$53,NA())</f>
        <v>-1001</v>
      </c>
      <c r="M50" s="136" t="e">
        <f>NA()</f>
        <v>#N/A</v>
      </c>
      <c r="N50" s="136" t="e">
        <f>NA()</f>
        <v>#N/A</v>
      </c>
      <c r="O50" s="136">
        <f>IF(ISNUMBER('実質公債費比率（分子）の構造'!O$53),'実質公債費比率（分子）の構造'!O$53,NA())</f>
        <v>-1383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53463</v>
      </c>
      <c r="E56" s="135"/>
      <c r="F56" s="135"/>
      <c r="G56" s="135">
        <f>'将来負担比率（分子）の構造'!J$51</f>
        <v>53107</v>
      </c>
      <c r="H56" s="135"/>
      <c r="I56" s="135"/>
      <c r="J56" s="135">
        <f>'将来負担比率（分子）の構造'!K$51</f>
        <v>51271</v>
      </c>
      <c r="K56" s="135"/>
      <c r="L56" s="135"/>
      <c r="M56" s="135">
        <f>'将来負担比率（分子）の構造'!L$51</f>
        <v>47984</v>
      </c>
      <c r="N56" s="135"/>
      <c r="O56" s="135"/>
      <c r="P56" s="135">
        <f>'将来負担比率（分子）の構造'!M$51</f>
        <v>44985</v>
      </c>
    </row>
    <row r="57" spans="1:16" x14ac:dyDescent="0.15">
      <c r="A57" s="135" t="s">
        <v>35</v>
      </c>
      <c r="B57" s="135"/>
      <c r="C57" s="135"/>
      <c r="D57" s="135" t="str">
        <f>'将来負担比率（分子）の構造'!I$50</f>
        <v>-</v>
      </c>
      <c r="E57" s="135"/>
      <c r="F57" s="135"/>
      <c r="G57" s="135">
        <f>'将来負担比率（分子）の構造'!J$50</f>
        <v>9</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134902</v>
      </c>
      <c r="E58" s="135"/>
      <c r="F58" s="135"/>
      <c r="G58" s="135">
        <f>'将来負担比率（分子）の構造'!J$49</f>
        <v>130540</v>
      </c>
      <c r="H58" s="135"/>
      <c r="I58" s="135"/>
      <c r="J58" s="135">
        <f>'将来負担比率（分子）の構造'!K$49</f>
        <v>133505</v>
      </c>
      <c r="K58" s="135"/>
      <c r="L58" s="135"/>
      <c r="M58" s="135">
        <f>'将来負担比率（分子）の構造'!L$49</f>
        <v>129416</v>
      </c>
      <c r="N58" s="135"/>
      <c r="O58" s="135"/>
      <c r="P58" s="135">
        <f>'将来負担比率（分子）の構造'!M$49</f>
        <v>121009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18934</v>
      </c>
      <c r="C62" s="135"/>
      <c r="D62" s="135"/>
      <c r="E62" s="135">
        <f>'将来負担比率（分子）の構造'!J$45</f>
        <v>18178</v>
      </c>
      <c r="F62" s="135"/>
      <c r="G62" s="135"/>
      <c r="H62" s="135">
        <f>'将来負担比率（分子）の構造'!K$45</f>
        <v>17444</v>
      </c>
      <c r="I62" s="135"/>
      <c r="J62" s="135"/>
      <c r="K62" s="135">
        <f>'将来負担比率（分子）の構造'!L$45</f>
        <v>16687</v>
      </c>
      <c r="L62" s="135"/>
      <c r="M62" s="135"/>
      <c r="N62" s="135">
        <f>'将来負担比率（分子）の構造'!M$45</f>
        <v>15921</v>
      </c>
      <c r="O62" s="135"/>
      <c r="P62" s="135"/>
    </row>
    <row r="63" spans="1:16" x14ac:dyDescent="0.15">
      <c r="A63" s="135" t="s">
        <v>28</v>
      </c>
      <c r="B63" s="135">
        <f>'将来負担比率（分子）の構造'!I$44</f>
        <v>1784</v>
      </c>
      <c r="C63" s="135"/>
      <c r="D63" s="135"/>
      <c r="E63" s="135">
        <f>'将来負担比率（分子）の構造'!J$44</f>
        <v>1543</v>
      </c>
      <c r="F63" s="135"/>
      <c r="G63" s="135"/>
      <c r="H63" s="135">
        <f>'将来負担比率（分子）の構造'!K$44</f>
        <v>1319</v>
      </c>
      <c r="I63" s="135"/>
      <c r="J63" s="135"/>
      <c r="K63" s="135">
        <f>'将来負担比率（分子）の構造'!L$44</f>
        <v>1232</v>
      </c>
      <c r="L63" s="135"/>
      <c r="M63" s="135"/>
      <c r="N63" s="135">
        <f>'将来負担比率（分子）の構造'!M$44</f>
        <v>1137</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6517</v>
      </c>
      <c r="C65" s="135"/>
      <c r="D65" s="135"/>
      <c r="E65" s="135">
        <f>'将来負担比率（分子）の構造'!J$42</f>
        <v>6163</v>
      </c>
      <c r="F65" s="135"/>
      <c r="G65" s="135"/>
      <c r="H65" s="135">
        <f>'将来負担比率（分子）の構造'!K$42</f>
        <v>6163</v>
      </c>
      <c r="I65" s="135"/>
      <c r="J65" s="135"/>
      <c r="K65" s="135">
        <f>'将来負担比率（分子）の構造'!L$42</f>
        <v>5703</v>
      </c>
      <c r="L65" s="135"/>
      <c r="M65" s="135"/>
      <c r="N65" s="135">
        <f>'将来負担比率（分子）の構造'!M$42</f>
        <v>5963</v>
      </c>
      <c r="O65" s="135"/>
      <c r="P65" s="135"/>
    </row>
    <row r="66" spans="1:16" x14ac:dyDescent="0.15">
      <c r="A66" s="135" t="s">
        <v>25</v>
      </c>
      <c r="B66" s="135">
        <f>'将来負担比率（分子）の構造'!I$41</f>
        <v>9265</v>
      </c>
      <c r="C66" s="135"/>
      <c r="D66" s="135"/>
      <c r="E66" s="135">
        <f>'将来負担比率（分子）の構造'!J$41</f>
        <v>8023</v>
      </c>
      <c r="F66" s="135"/>
      <c r="G66" s="135"/>
      <c r="H66" s="135">
        <f>'将来負担比率（分子）の構造'!K$41</f>
        <v>6740</v>
      </c>
      <c r="I66" s="135"/>
      <c r="J66" s="135"/>
      <c r="K66" s="135">
        <f>'将来負担比率（分子）の構造'!L$41</f>
        <v>5419</v>
      </c>
      <c r="L66" s="135"/>
      <c r="M66" s="135"/>
      <c r="N66" s="135">
        <f>'将来負担比率（分子）の構造'!M$41</f>
        <v>4132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a0002889</cp:lastModifiedBy>
  <cp:lastPrinted>2016-04-27T08:51:55Z</cp:lastPrinted>
  <dcterms:created xsi:type="dcterms:W3CDTF">2016-02-15T01:05:59Z</dcterms:created>
  <dcterms:modified xsi:type="dcterms:W3CDTF">2017-03-10T04:56:50Z</dcterms:modified>
  <cp:category/>
</cp:coreProperties>
</file>