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24226"/>
  <mc:AlternateContent xmlns:mc="http://schemas.openxmlformats.org/markup-compatibility/2006">
    <mc:Choice Requires="x15">
      <x15ac:absPath xmlns:x15ac="http://schemas.microsoft.com/office/spreadsheetml/2010/11/ac" url="R:\1100環境リサイクル支援部\0200環境課\課外秘\6000地球温暖化対策担当\5001_みなとモデル制度\05_港区テナント店舗等の木質化モデル創出事業\02_申請様式\02_申請者用様式（ＨＰ掲載）\"/>
    </mc:Choice>
  </mc:AlternateContent>
  <xr:revisionPtr revIDLastSave="0" documentId="13_ncr:1_{D7D56A8C-C44F-4414-AFD1-80FEDD49193B}" xr6:coauthVersionLast="36" xr6:coauthVersionMax="36" xr10:uidLastSave="{00000000-0000-0000-0000-000000000000}"/>
  <bookViews>
    <workbookView xWindow="32772" yWindow="60" windowWidth="15192" windowHeight="8100" tabRatio="943" xr2:uid="{00000000-000D-0000-FFFF-FFFF00000000}"/>
  </bookViews>
  <sheets>
    <sheet name="【申請時】チェックリスト" sheetId="48" r:id="rId1"/>
    <sheet name="【申請時】交付申請書" sheetId="32" r:id="rId2"/>
    <sheet name="委任状（例）" sheetId="33" r:id="rId3"/>
    <sheet name="交付申請の理由" sheetId="49" r:id="rId4"/>
    <sheet name="【共】(別紙)担当者連絡先" sheetId="34" r:id="rId5"/>
    <sheet name="助成対象経費内訳書" sheetId="45" r:id="rId6"/>
    <sheet name="【記入例】助成対象経費内訳書" sheetId="46" r:id="rId7"/>
    <sheet name="木材使用数量調書" sheetId="35" r:id="rId8"/>
    <sheet name="参考資料 a （部材別数量内訳表）" sheetId="36" r:id="rId9"/>
    <sheet name="【変更時】変更承認申請書" sheetId="25" r:id="rId10"/>
    <sheet name="【取下げ】取下げ届出書" sheetId="8" r:id="rId11"/>
    <sheet name="Data" sheetId="38" r:id="rId12"/>
  </sheets>
  <definedNames>
    <definedName name="_xlnm._FilterDatabase" localSheetId="7" hidden="1">木材使用数量調書!#REF!</definedName>
    <definedName name="_xlnm.Print_Area" localSheetId="4">'【共】(別紙)担当者連絡先'!$A$1:$H$14</definedName>
    <definedName name="_xlnm.Print_Area" localSheetId="10">【取下げ】取下げ届出書!$A$1:$AR$36</definedName>
    <definedName name="_xlnm.Print_Area" localSheetId="0">【申請時】チェックリスト!$A$1:$D$36</definedName>
    <definedName name="_xlnm.Print_Area" localSheetId="1">【申請時】交付申請書!$A$1:$AR$37</definedName>
    <definedName name="_xlnm.Print_Area" localSheetId="9">【変更時】変更承認申請書!$A$1:$AR$36</definedName>
    <definedName name="_xlnm.Print_Area" localSheetId="11">Data!#REF!</definedName>
    <definedName name="_xlnm.Print_Area" localSheetId="2">'委任状（例）'!$A$1:$J$25</definedName>
    <definedName name="_xlnm.Print_Area" localSheetId="3">交付申請の理由!$A$1:$C$16</definedName>
    <definedName name="_xlnm.Print_Area" localSheetId="8">'参考資料 a （部材別数量内訳表）'!$A$1:$N$38</definedName>
    <definedName name="_xlnm.Print_Area" localSheetId="7">木材使用数量調書!$A$1:$V$98</definedName>
    <definedName name="_xlnm.Print_Titles" localSheetId="8">'参考資料 a （部材別数量内訳表）'!$1:$3</definedName>
    <definedName name="_xlnm.Print_Titles" localSheetId="7">木材使用数量調書!$A:$O,木材使用数量調書!$1:$3</definedName>
  </definedNames>
  <calcPr calcId="191029"/>
</workbook>
</file>

<file path=xl/calcChain.xml><?xml version="1.0" encoding="utf-8"?>
<calcChain xmlns="http://schemas.openxmlformats.org/spreadsheetml/2006/main">
  <c r="H4" i="46" l="1"/>
  <c r="J21" i="45" l="1"/>
  <c r="E14" i="49" l="1"/>
  <c r="T1" i="35" l="1"/>
  <c r="R6" i="35"/>
  <c r="M8" i="35" s="1"/>
  <c r="M10" i="35" l="1"/>
  <c r="M9" i="35"/>
  <c r="J21" i="46" l="1"/>
  <c r="D8" i="33"/>
  <c r="H3" i="45" l="1"/>
  <c r="J20" i="46"/>
  <c r="J19" i="46"/>
  <c r="J18" i="46"/>
  <c r="J17" i="46"/>
  <c r="J16" i="46"/>
  <c r="J15" i="46"/>
  <c r="J14" i="46"/>
  <c r="J13" i="46"/>
  <c r="J12" i="46"/>
  <c r="J11" i="46"/>
  <c r="J10" i="46"/>
  <c r="J9" i="46"/>
  <c r="J8" i="46"/>
  <c r="J7" i="46"/>
  <c r="J20" i="45"/>
  <c r="J19" i="45"/>
  <c r="J18" i="45"/>
  <c r="J17" i="45"/>
  <c r="J16" i="45"/>
  <c r="J15" i="45"/>
  <c r="J14" i="45"/>
  <c r="J13" i="45"/>
  <c r="J11" i="45"/>
  <c r="J10" i="45"/>
  <c r="J9" i="45"/>
  <c r="J8" i="45"/>
  <c r="J7" i="45"/>
  <c r="P1" i="35" l="1"/>
  <c r="D9" i="33"/>
  <c r="N36" i="36"/>
  <c r="I36" i="36"/>
  <c r="D36" i="36"/>
  <c r="N25" i="36"/>
  <c r="I25" i="36"/>
  <c r="D25" i="36"/>
  <c r="N14" i="36"/>
  <c r="I14" i="36"/>
  <c r="D14" i="36"/>
  <c r="S78" i="35"/>
  <c r="U78" i="35" s="1"/>
  <c r="Q78" i="35"/>
  <c r="P78" i="35"/>
  <c r="M78" i="35"/>
  <c r="S77" i="35"/>
  <c r="U77" i="35" s="1"/>
  <c r="Q77" i="35"/>
  <c r="P77" i="35"/>
  <c r="M77" i="35"/>
  <c r="U76" i="35"/>
  <c r="T76" i="35"/>
  <c r="S76" i="35"/>
  <c r="Q76" i="35"/>
  <c r="P76" i="35"/>
  <c r="M76" i="35"/>
  <c r="S75" i="35"/>
  <c r="U75" i="35" s="1"/>
  <c r="Q75" i="35"/>
  <c r="P75" i="35"/>
  <c r="M75" i="35"/>
  <c r="T74" i="35"/>
  <c r="S74" i="35"/>
  <c r="U74" i="35" s="1"/>
  <c r="Q74" i="35"/>
  <c r="P74" i="35"/>
  <c r="M74" i="35"/>
  <c r="S73" i="35"/>
  <c r="U73" i="35" s="1"/>
  <c r="Q73" i="35"/>
  <c r="P73" i="35"/>
  <c r="M73" i="35"/>
  <c r="S72" i="35"/>
  <c r="T72" i="35" s="1"/>
  <c r="Q72" i="35"/>
  <c r="P72" i="35"/>
  <c r="M72" i="35"/>
  <c r="S71" i="35"/>
  <c r="U71" i="35" s="1"/>
  <c r="Q71" i="35"/>
  <c r="P71" i="35"/>
  <c r="M71" i="35"/>
  <c r="T70" i="35"/>
  <c r="S70" i="35"/>
  <c r="U70" i="35" s="1"/>
  <c r="Q70" i="35"/>
  <c r="Q79" i="35" s="1"/>
  <c r="P70" i="35"/>
  <c r="P79" i="35" s="1"/>
  <c r="M70" i="35"/>
  <c r="S64" i="35"/>
  <c r="U64" i="35" s="1"/>
  <c r="Q64" i="35"/>
  <c r="P64" i="35"/>
  <c r="S63" i="35"/>
  <c r="T63" i="35" s="1"/>
  <c r="Q63" i="35"/>
  <c r="P63" i="35"/>
  <c r="S62" i="35"/>
  <c r="T62" i="35" s="1"/>
  <c r="Q62" i="35"/>
  <c r="P62" i="35"/>
  <c r="S61" i="35"/>
  <c r="T61" i="35" s="1"/>
  <c r="Q61" i="35"/>
  <c r="P61" i="35"/>
  <c r="S60" i="35"/>
  <c r="U60" i="35" s="1"/>
  <c r="Q60" i="35"/>
  <c r="P60" i="35"/>
  <c r="S59" i="35"/>
  <c r="U59" i="35" s="1"/>
  <c r="Q59" i="35"/>
  <c r="P59" i="35"/>
  <c r="S58" i="35"/>
  <c r="U58" i="35" s="1"/>
  <c r="Q58" i="35"/>
  <c r="P58" i="35"/>
  <c r="S57" i="35"/>
  <c r="U57" i="35" s="1"/>
  <c r="Q57" i="35"/>
  <c r="P57" i="35"/>
  <c r="S56" i="35"/>
  <c r="U56" i="35" s="1"/>
  <c r="Q56" i="35"/>
  <c r="P56" i="35"/>
  <c r="U50" i="35"/>
  <c r="S50" i="35"/>
  <c r="T50" i="35" s="1"/>
  <c r="Q50" i="35"/>
  <c r="P50" i="35"/>
  <c r="T49" i="35"/>
  <c r="S49" i="35"/>
  <c r="U49" i="35" s="1"/>
  <c r="Q49" i="35"/>
  <c r="P49" i="35"/>
  <c r="S48" i="35"/>
  <c r="U48" i="35" s="1"/>
  <c r="Q48" i="35"/>
  <c r="P48" i="35"/>
  <c r="S47" i="35"/>
  <c r="U47" i="35" s="1"/>
  <c r="Q47" i="35"/>
  <c r="P47" i="35"/>
  <c r="S46" i="35"/>
  <c r="T46" i="35" s="1"/>
  <c r="Q46" i="35"/>
  <c r="P46" i="35"/>
  <c r="S45" i="35"/>
  <c r="T45" i="35" s="1"/>
  <c r="Q45" i="35"/>
  <c r="P45" i="35"/>
  <c r="S44" i="35"/>
  <c r="T44" i="35" s="1"/>
  <c r="Q44" i="35"/>
  <c r="P44" i="35"/>
  <c r="S43" i="35"/>
  <c r="U43" i="35" s="1"/>
  <c r="Q43" i="35"/>
  <c r="Q51" i="35" s="1"/>
  <c r="P43" i="35"/>
  <c r="S42" i="35"/>
  <c r="U42" i="35" s="1"/>
  <c r="Q42" i="35"/>
  <c r="P42" i="35"/>
  <c r="P51" i="35" s="1"/>
  <c r="S36" i="35"/>
  <c r="T36" i="35" s="1"/>
  <c r="Q36" i="35"/>
  <c r="P36" i="35"/>
  <c r="M36" i="35"/>
  <c r="S35" i="35"/>
  <c r="U35" i="35" s="1"/>
  <c r="Q35" i="35"/>
  <c r="P35" i="35"/>
  <c r="M35" i="35"/>
  <c r="U34" i="35"/>
  <c r="S34" i="35"/>
  <c r="T34" i="35" s="1"/>
  <c r="Q34" i="35"/>
  <c r="P34" i="35"/>
  <c r="M34" i="35"/>
  <c r="S33" i="35"/>
  <c r="U33" i="35" s="1"/>
  <c r="Q33" i="35"/>
  <c r="P33" i="35"/>
  <c r="M33" i="35"/>
  <c r="U32" i="35"/>
  <c r="S32" i="35"/>
  <c r="T32" i="35" s="1"/>
  <c r="Q32" i="35"/>
  <c r="P32" i="35"/>
  <c r="M32" i="35"/>
  <c r="S31" i="35"/>
  <c r="U31" i="35" s="1"/>
  <c r="Q31" i="35"/>
  <c r="P31" i="35"/>
  <c r="M31" i="35"/>
  <c r="S30" i="35"/>
  <c r="T30" i="35" s="1"/>
  <c r="Q30" i="35"/>
  <c r="Q37" i="35" s="1"/>
  <c r="P30" i="35"/>
  <c r="P37" i="35" s="1"/>
  <c r="M30" i="35"/>
  <c r="S24" i="35"/>
  <c r="U24" i="35" s="1"/>
  <c r="Q24" i="35"/>
  <c r="P24" i="35"/>
  <c r="M24" i="35"/>
  <c r="U23" i="35"/>
  <c r="S23" i="35"/>
  <c r="T23" i="35" s="1"/>
  <c r="Q23" i="35"/>
  <c r="P23" i="35"/>
  <c r="M23" i="35"/>
  <c r="S22" i="35"/>
  <c r="U22" i="35" s="1"/>
  <c r="Q22" i="35"/>
  <c r="P22" i="35"/>
  <c r="M22" i="35"/>
  <c r="S21" i="35"/>
  <c r="T21" i="35" s="1"/>
  <c r="Q21" i="35"/>
  <c r="P21" i="35"/>
  <c r="M21" i="35"/>
  <c r="S20" i="35"/>
  <c r="U20" i="35" s="1"/>
  <c r="Q20" i="35"/>
  <c r="P20" i="35"/>
  <c r="M20" i="35"/>
  <c r="U19" i="35"/>
  <c r="S19" i="35"/>
  <c r="T19" i="35" s="1"/>
  <c r="Q19" i="35"/>
  <c r="P19" i="35"/>
  <c r="M19" i="35"/>
  <c r="S18" i="35"/>
  <c r="U18" i="35" s="1"/>
  <c r="Q18" i="35"/>
  <c r="P18" i="35"/>
  <c r="M18" i="35"/>
  <c r="U17" i="35"/>
  <c r="S17" i="35"/>
  <c r="T17" i="35" s="1"/>
  <c r="Q17" i="35"/>
  <c r="P17" i="35"/>
  <c r="M17" i="35"/>
  <c r="S16" i="35"/>
  <c r="U16" i="35" s="1"/>
  <c r="Q16" i="35"/>
  <c r="P16" i="35"/>
  <c r="M16" i="35"/>
  <c r="S15" i="35"/>
  <c r="Q15" i="35"/>
  <c r="P15" i="35"/>
  <c r="M15" i="35"/>
  <c r="V6" i="35"/>
  <c r="V5" i="35"/>
  <c r="U15" i="35" l="1"/>
  <c r="U25" i="35" s="1"/>
  <c r="P65" i="35"/>
  <c r="Q65" i="35"/>
  <c r="T15" i="35"/>
  <c r="U30" i="35"/>
  <c r="U37" i="35" s="1"/>
  <c r="T42" i="35"/>
  <c r="U44" i="35"/>
  <c r="T58" i="35"/>
  <c r="U62" i="35"/>
  <c r="T78" i="35"/>
  <c r="U36" i="35"/>
  <c r="U45" i="35"/>
  <c r="T59" i="35"/>
  <c r="U61" i="35"/>
  <c r="U72" i="35"/>
  <c r="U21" i="35"/>
  <c r="P25" i="35"/>
  <c r="R7" i="35" s="1"/>
  <c r="Q25" i="35"/>
  <c r="R8" i="35" s="1"/>
  <c r="U79" i="35"/>
  <c r="T18" i="35"/>
  <c r="T22" i="35"/>
  <c r="T33" i="35"/>
  <c r="T43" i="35"/>
  <c r="U46" i="35"/>
  <c r="U51" i="35" s="1"/>
  <c r="T60" i="35"/>
  <c r="U63" i="35"/>
  <c r="T73" i="35"/>
  <c r="T77" i="35"/>
  <c r="T48" i="35"/>
  <c r="T57" i="35"/>
  <c r="T16" i="35"/>
  <c r="T20" i="35"/>
  <c r="T24" i="35"/>
  <c r="T31" i="35"/>
  <c r="T35" i="35"/>
  <c r="T37" i="35" s="1"/>
  <c r="T47" i="35"/>
  <c r="T56" i="35"/>
  <c r="T64" i="35"/>
  <c r="T71" i="35"/>
  <c r="T75" i="35"/>
  <c r="L1" i="36"/>
  <c r="T25" i="35" l="1"/>
  <c r="T51" i="35"/>
  <c r="T79" i="35"/>
  <c r="U65" i="35"/>
  <c r="R9" i="35"/>
  <c r="R11" i="35" s="1"/>
  <c r="R10" i="35" s="1"/>
  <c r="V8" i="35"/>
  <c r="T65" i="35"/>
  <c r="V7" i="35" l="1"/>
  <c r="V9" i="35" s="1"/>
  <c r="H4" i="45"/>
</calcChain>
</file>

<file path=xl/sharedStrings.xml><?xml version="1.0" encoding="utf-8"?>
<sst xmlns="http://schemas.openxmlformats.org/spreadsheetml/2006/main" count="675" uniqueCount="432">
  <si>
    <t>港区長</t>
    <rPh sb="0" eb="1">
      <t>ミナト</t>
    </rPh>
    <rPh sb="1" eb="2">
      <t>ク</t>
    </rPh>
    <rPh sb="2" eb="3">
      <t>チョウ</t>
    </rPh>
    <phoneticPr fontId="9"/>
  </si>
  <si>
    <t>申　請　者</t>
    <rPh sb="0" eb="1">
      <t>サル</t>
    </rPh>
    <rPh sb="2" eb="3">
      <t>ショウ</t>
    </rPh>
    <rPh sb="4" eb="5">
      <t>シャ</t>
    </rPh>
    <phoneticPr fontId="9"/>
  </si>
  <si>
    <t>記</t>
    <rPh sb="0" eb="1">
      <t>キ</t>
    </rPh>
    <phoneticPr fontId="9"/>
  </si>
  <si>
    <t>円</t>
    <rPh sb="0" eb="1">
      <t>エン</t>
    </rPh>
    <phoneticPr fontId="9"/>
  </si>
  <si>
    <t>㊞</t>
    <phoneticPr fontId="9"/>
  </si>
  <si>
    <t>氏　　名</t>
    <rPh sb="0" eb="1">
      <t>シ</t>
    </rPh>
    <rPh sb="3" eb="4">
      <t>メイ</t>
    </rPh>
    <phoneticPr fontId="9"/>
  </si>
  <si>
    <t>㊞</t>
    <phoneticPr fontId="9"/>
  </si>
  <si>
    <t>※事業者の場合は、会社名・代表者名・代表者印</t>
    <rPh sb="1" eb="4">
      <t>ジギョウシャ</t>
    </rPh>
    <rPh sb="5" eb="7">
      <t>バアイ</t>
    </rPh>
    <rPh sb="9" eb="12">
      <t>カイシャメイ</t>
    </rPh>
    <rPh sb="13" eb="15">
      <t>ダイヒョウ</t>
    </rPh>
    <rPh sb="15" eb="16">
      <t>シャ</t>
    </rPh>
    <rPh sb="16" eb="17">
      <t>メイ</t>
    </rPh>
    <rPh sb="18" eb="20">
      <t>ダイヒョウ</t>
    </rPh>
    <rPh sb="20" eb="21">
      <t>シャ</t>
    </rPh>
    <rPh sb="21" eb="22">
      <t>イン</t>
    </rPh>
    <phoneticPr fontId="9"/>
  </si>
  <si>
    <t>（宛先）</t>
    <phoneticPr fontId="9"/>
  </si>
  <si>
    <t xml:space="preserve">  　　　</t>
    <phoneticPr fontId="9"/>
  </si>
  <si>
    <t>住　　所</t>
    <rPh sb="0" eb="1">
      <t>ジュウ</t>
    </rPh>
    <rPh sb="3" eb="4">
      <t>トコロ</t>
    </rPh>
    <phoneticPr fontId="9"/>
  </si>
  <si>
    <t>３　変更後の助成金額</t>
    <rPh sb="2" eb="4">
      <t>ヘンコウ</t>
    </rPh>
    <rPh sb="4" eb="5">
      <t>ゴ</t>
    </rPh>
    <rPh sb="6" eb="8">
      <t>ジョセイ</t>
    </rPh>
    <rPh sb="8" eb="10">
      <t>キンガク</t>
    </rPh>
    <phoneticPr fontId="9"/>
  </si>
  <si>
    <t>２　添付書類</t>
    <rPh sb="2" eb="4">
      <t>テンプ</t>
    </rPh>
    <rPh sb="4" eb="6">
      <t>ショルイ</t>
    </rPh>
    <phoneticPr fontId="9"/>
  </si>
  <si>
    <t>１　取下げの理由</t>
    <rPh sb="2" eb="4">
      <t>トリサ</t>
    </rPh>
    <rPh sb="6" eb="8">
      <t>リユウ</t>
    </rPh>
    <phoneticPr fontId="9"/>
  </si>
  <si>
    <r>
      <t>４　添付書類</t>
    </r>
    <r>
      <rPr>
        <sz val="12"/>
        <rFont val="ＭＳ Ｐ明朝"/>
        <family val="1"/>
        <charset val="128"/>
      </rPr>
      <t>　</t>
    </r>
    <rPh sb="2" eb="4">
      <t>テンプ</t>
    </rPh>
    <rPh sb="4" eb="6">
      <t>ショルイ</t>
    </rPh>
    <phoneticPr fontId="9"/>
  </si>
  <si>
    <t>１　助成対象店舗の概要</t>
    <rPh sb="2" eb="4">
      <t>ジョセイ</t>
    </rPh>
    <rPh sb="4" eb="6">
      <t>タイショウ</t>
    </rPh>
    <rPh sb="6" eb="8">
      <t>テンポ</t>
    </rPh>
    <rPh sb="9" eb="11">
      <t>ガイヨウ</t>
    </rPh>
    <phoneticPr fontId="9"/>
  </si>
  <si>
    <t>２　助成金交付申請額</t>
    <rPh sb="2" eb="5">
      <t>ジョセイキン</t>
    </rPh>
    <rPh sb="5" eb="7">
      <t>コウフ</t>
    </rPh>
    <rPh sb="7" eb="9">
      <t>シンセイ</t>
    </rPh>
    <rPh sb="9" eb="10">
      <t>ガク</t>
    </rPh>
    <phoneticPr fontId="9"/>
  </si>
  <si>
    <t>㎡</t>
    <phoneticPr fontId="9"/>
  </si>
  <si>
    <t>工事等の期間</t>
    <rPh sb="0" eb="2">
      <t>コウジ</t>
    </rPh>
    <rPh sb="2" eb="3">
      <t>トウ</t>
    </rPh>
    <rPh sb="4" eb="6">
      <t>キカン</t>
    </rPh>
    <phoneticPr fontId="9"/>
  </si>
  <si>
    <t>別添のとおり</t>
    <rPh sb="0" eb="2">
      <t>ベッテン</t>
    </rPh>
    <phoneticPr fontId="9"/>
  </si>
  <si>
    <t>協定木材使用内容</t>
    <rPh sb="0" eb="2">
      <t>キョウテイ</t>
    </rPh>
    <rPh sb="2" eb="4">
      <t>モクザイ</t>
    </rPh>
    <rPh sb="4" eb="6">
      <t>シヨウ</t>
    </rPh>
    <rPh sb="6" eb="8">
      <t>ナイヨウ</t>
    </rPh>
    <phoneticPr fontId="9"/>
  </si>
  <si>
    <t>延床面積</t>
    <rPh sb="0" eb="4">
      <t>ノベユカメンセキ</t>
    </rPh>
    <phoneticPr fontId="9"/>
  </si>
  <si>
    <t>助成金交付申請額</t>
    <rPh sb="0" eb="3">
      <t>ジョセイキン</t>
    </rPh>
    <rPh sb="3" eb="5">
      <t>コウフ</t>
    </rPh>
    <rPh sb="5" eb="7">
      <t>シンセイ</t>
    </rPh>
    <rPh sb="7" eb="8">
      <t>ガク</t>
    </rPh>
    <phoneticPr fontId="9"/>
  </si>
  <si>
    <t>助成対象経費総額</t>
    <rPh sb="0" eb="2">
      <t>ジョセイ</t>
    </rPh>
    <rPh sb="2" eb="4">
      <t>タイショウ</t>
    </rPh>
    <rPh sb="4" eb="6">
      <t>ケイヒ</t>
    </rPh>
    <rPh sb="6" eb="8">
      <t>ソウガク</t>
    </rPh>
    <phoneticPr fontId="9"/>
  </si>
  <si>
    <t>店舗の名称</t>
    <rPh sb="0" eb="2">
      <t>テンポ</t>
    </rPh>
    <rPh sb="3" eb="5">
      <t>メイショウ</t>
    </rPh>
    <phoneticPr fontId="9"/>
  </si>
  <si>
    <t>店舗の業態</t>
    <rPh sb="0" eb="2">
      <t>テンポ</t>
    </rPh>
    <rPh sb="3" eb="5">
      <t>ギョウタイ</t>
    </rPh>
    <phoneticPr fontId="9"/>
  </si>
  <si>
    <t>2　変更理由</t>
    <rPh sb="2" eb="4">
      <t>ヘンコウ</t>
    </rPh>
    <rPh sb="4" eb="6">
      <t>リユウ</t>
    </rPh>
    <phoneticPr fontId="9"/>
  </si>
  <si>
    <t>１　変更の内容</t>
    <rPh sb="2" eb="4">
      <t>ヘンコウ</t>
    </rPh>
    <rPh sb="5" eb="7">
      <t>ナイヨウ</t>
    </rPh>
    <phoneticPr fontId="9"/>
  </si>
  <si>
    <t>※助成対象経費総額に消費税は含まない。助成金交付申請額は千円未満を切り捨てること。</t>
    <rPh sb="1" eb="3">
      <t>ジョセイ</t>
    </rPh>
    <rPh sb="3" eb="5">
      <t>タイショウ</t>
    </rPh>
    <rPh sb="5" eb="7">
      <t>ケイヒ</t>
    </rPh>
    <rPh sb="7" eb="9">
      <t>ソウガク</t>
    </rPh>
    <rPh sb="19" eb="21">
      <t>ジョセイ</t>
    </rPh>
    <rPh sb="21" eb="22">
      <t>キン</t>
    </rPh>
    <rPh sb="22" eb="24">
      <t>コウフ</t>
    </rPh>
    <rPh sb="24" eb="26">
      <t>シンセイ</t>
    </rPh>
    <rPh sb="26" eb="27">
      <t>ガク</t>
    </rPh>
    <phoneticPr fontId="9"/>
  </si>
  <si>
    <t>※工事完了後の店舗イメージ、協定木材の使用箇所、使用予定方法及び使用予定量の積算根拠がわかる資料を添付すること。</t>
    <rPh sb="14" eb="16">
      <t>キョウテイ</t>
    </rPh>
    <rPh sb="16" eb="18">
      <t>モクザイ</t>
    </rPh>
    <rPh sb="19" eb="21">
      <t>シヨウ</t>
    </rPh>
    <rPh sb="21" eb="23">
      <t>カショ</t>
    </rPh>
    <rPh sb="24" eb="26">
      <t>シヨウ</t>
    </rPh>
    <rPh sb="26" eb="28">
      <t>ヨテイ</t>
    </rPh>
    <rPh sb="28" eb="30">
      <t>ホウホウ</t>
    </rPh>
    <rPh sb="30" eb="31">
      <t>オヨ</t>
    </rPh>
    <rPh sb="32" eb="34">
      <t>シヨウ</t>
    </rPh>
    <rPh sb="34" eb="36">
      <t>ヨテイ</t>
    </rPh>
    <rPh sb="36" eb="37">
      <t>リョウ</t>
    </rPh>
    <rPh sb="38" eb="40">
      <t>セキサン</t>
    </rPh>
    <rPh sb="40" eb="42">
      <t>コンキョ</t>
    </rPh>
    <rPh sb="46" eb="48">
      <t>シリョウ</t>
    </rPh>
    <rPh sb="49" eb="51">
      <t>テンプ</t>
    </rPh>
    <phoneticPr fontId="9"/>
  </si>
  <si>
    <t>港区テナント店舗等の木質化モデル創出事業助成金交付申請書</t>
    <rPh sb="8" eb="9">
      <t>トウ</t>
    </rPh>
    <phoneticPr fontId="9"/>
  </si>
  <si>
    <t>港区テナント店舗等の木質化モデル創出事業助成金変更申請書</t>
    <rPh sb="0" eb="1">
      <t>ミナト</t>
    </rPh>
    <rPh sb="1" eb="2">
      <t>ク</t>
    </rPh>
    <rPh sb="8" eb="9">
      <t>トウ</t>
    </rPh>
    <rPh sb="10" eb="13">
      <t>モクシツカ</t>
    </rPh>
    <rPh sb="16" eb="18">
      <t>ソウシュツ</t>
    </rPh>
    <rPh sb="18" eb="20">
      <t>ジギョウ</t>
    </rPh>
    <rPh sb="20" eb="23">
      <t>ジョセイキン</t>
    </rPh>
    <phoneticPr fontId="9"/>
  </si>
  <si>
    <t>港区テナント店舗等の木質化モデル創出事業助成金交付取下げ届出書</t>
    <rPh sb="0" eb="1">
      <t>ミナト</t>
    </rPh>
    <rPh sb="1" eb="2">
      <t>ク</t>
    </rPh>
    <rPh sb="8" eb="9">
      <t>トウ</t>
    </rPh>
    <rPh sb="10" eb="13">
      <t>モクシツカ</t>
    </rPh>
    <rPh sb="16" eb="18">
      <t>ソウシュツ</t>
    </rPh>
    <rPh sb="18" eb="20">
      <t>ジギョウ</t>
    </rPh>
    <rPh sb="20" eb="23">
      <t>ジョセイキン</t>
    </rPh>
    <rPh sb="23" eb="25">
      <t>コウフ</t>
    </rPh>
    <rPh sb="25" eb="27">
      <t>トリサ</t>
    </rPh>
    <rPh sb="28" eb="30">
      <t>トドケデ</t>
    </rPh>
    <rPh sb="30" eb="31">
      <t>ショ</t>
    </rPh>
    <phoneticPr fontId="9"/>
  </si>
  <si>
    <t>　港区テナント店舗等の木質化モデル創出事業助成金の交付を受けたいので、関係書類を添えて下記のとおり申請します。</t>
    <rPh sb="9" eb="10">
      <t>トウ</t>
    </rPh>
    <rPh sb="43" eb="45">
      <t>カキ</t>
    </rPh>
    <phoneticPr fontId="9"/>
  </si>
  <si>
    <t>　　　　　年　　月　　日付　　　　　第　　　　号により助成金交付の決定を受けた港区テナント店舗等の木質化モデル創出事業助成金交付申請を取り下げます。</t>
    <rPh sb="47" eb="48">
      <t>トウ</t>
    </rPh>
    <rPh sb="49" eb="52">
      <t>モクシツカ</t>
    </rPh>
    <rPh sb="55" eb="64">
      <t>ソウシュツジギョウジョセイキンコウフ</t>
    </rPh>
    <phoneticPr fontId="9"/>
  </si>
  <si>
    <t>令和　　　年　　　月　　　日</t>
    <rPh sb="0" eb="2">
      <t>レイワ</t>
    </rPh>
    <phoneticPr fontId="9"/>
  </si>
  <si>
    <t>令和　　　年　　月　　日付　　　　　第　　　　号により助成金交付の決定を受けた申請について、内容を変更したいので、下記のとおり申請します。</t>
    <rPh sb="0" eb="2">
      <t>レイワ</t>
    </rPh>
    <phoneticPr fontId="9"/>
  </si>
  <si>
    <t>本書に係る
担当者連絡先
（別紙あり）</t>
    <rPh sb="0" eb="2">
      <t>ホンショ</t>
    </rPh>
    <rPh sb="3" eb="4">
      <t>カカ</t>
    </rPh>
    <rPh sb="6" eb="9">
      <t>タントウシャ</t>
    </rPh>
    <rPh sb="9" eb="12">
      <t>レンラクサキ</t>
    </rPh>
    <rPh sb="14" eb="16">
      <t>ベッシ</t>
    </rPh>
    <phoneticPr fontId="26"/>
  </si>
  <si>
    <t>事業者名</t>
    <rPh sb="0" eb="3">
      <t>ジギョウシャ</t>
    </rPh>
    <rPh sb="3" eb="4">
      <t>メイ</t>
    </rPh>
    <phoneticPr fontId="26"/>
  </si>
  <si>
    <t>所属名</t>
    <rPh sb="0" eb="3">
      <t>ショゾクメイ</t>
    </rPh>
    <phoneticPr fontId="28"/>
  </si>
  <si>
    <t>担当者名</t>
    <rPh sb="0" eb="3">
      <t>タントウシャ</t>
    </rPh>
    <rPh sb="3" eb="4">
      <t>メイ</t>
    </rPh>
    <phoneticPr fontId="28"/>
  </si>
  <si>
    <t>電話番号</t>
    <rPh sb="0" eb="2">
      <t>デンワ</t>
    </rPh>
    <rPh sb="2" eb="4">
      <t>バンゴウ</t>
    </rPh>
    <phoneticPr fontId="28"/>
  </si>
  <si>
    <t>ﾒｰﾙｱﾄﾞﾚｽ</t>
    <phoneticPr fontId="28"/>
  </si>
  <si>
    <t>備考</t>
    <rPh sb="0" eb="2">
      <t>ビコウ</t>
    </rPh>
    <phoneticPr fontId="28"/>
  </si>
  <si>
    <t>委 任 状</t>
    <rPh sb="0" eb="1">
      <t>イ</t>
    </rPh>
    <rPh sb="2" eb="3">
      <t>ニン</t>
    </rPh>
    <rPh sb="4" eb="5">
      <t>ジョウ</t>
    </rPh>
    <phoneticPr fontId="31"/>
  </si>
  <si>
    <t>（代理者）</t>
    <phoneticPr fontId="31"/>
  </si>
  <si>
    <t>住　所</t>
    <rPh sb="0" eb="1">
      <t>ジュウ</t>
    </rPh>
    <rPh sb="2" eb="3">
      <t>トコロ</t>
    </rPh>
    <phoneticPr fontId="31"/>
  </si>
  <si>
    <t>氏　名
（担当者）</t>
    <rPh sb="0" eb="1">
      <t>シ</t>
    </rPh>
    <rPh sb="2" eb="3">
      <t>メイ</t>
    </rPh>
    <rPh sb="5" eb="8">
      <t>タントウシャ</t>
    </rPh>
    <phoneticPr fontId="31"/>
  </si>
  <si>
    <t>＊＊＊株式会社　</t>
    <phoneticPr fontId="31"/>
  </si>
  <si>
    <t>に関し、上の者を代理人として定め、次の法令条例等に基づく申請等の手続きの</t>
    <phoneticPr fontId="31"/>
  </si>
  <si>
    <t>一切の権限を委任します。</t>
    <phoneticPr fontId="31"/>
  </si>
  <si>
    <t>港区建築主におけるみなとモデル二酸化炭素固定認証制度実施要綱</t>
    <rPh sb="0" eb="2">
      <t>ミナトク</t>
    </rPh>
    <rPh sb="2" eb="4">
      <t>ケンチク</t>
    </rPh>
    <rPh sb="4" eb="5">
      <t>ヌシ</t>
    </rPh>
    <rPh sb="15" eb="26">
      <t>ニサンカタンソコテイニンショウセイド</t>
    </rPh>
    <rPh sb="26" eb="28">
      <t>ジッシ</t>
    </rPh>
    <rPh sb="28" eb="30">
      <t>ヨウコウ</t>
    </rPh>
    <phoneticPr fontId="31"/>
  </si>
  <si>
    <t>港区みなとモデル二酸化炭素固定認証制度における標章使用承認に関する要綱</t>
    <phoneticPr fontId="31"/>
  </si>
  <si>
    <t>港区テナント事業者におけるみなとモデル二酸化炭素固定認証制度実施要綱</t>
    <phoneticPr fontId="31"/>
  </si>
  <si>
    <t>港区テナント店舗等の木質化モデル創出事業助成金交付要綱</t>
    <phoneticPr fontId="31"/>
  </si>
  <si>
    <t>その他（　　　　　　　　　　　　　　　　　　　　　　　　　　　　　　　　　　　　　　　　　　）</t>
    <rPh sb="2" eb="3">
      <t>ホカ</t>
    </rPh>
    <phoneticPr fontId="31"/>
  </si>
  <si>
    <t>令和　　年　　月　　日</t>
  </si>
  <si>
    <t>（委任者）</t>
    <rPh sb="1" eb="3">
      <t>イニン</t>
    </rPh>
    <rPh sb="3" eb="4">
      <t>シャ</t>
    </rPh>
    <phoneticPr fontId="31"/>
  </si>
  <si>
    <t>氏　名</t>
    <rPh sb="0" eb="1">
      <t>シ</t>
    </rPh>
    <rPh sb="2" eb="3">
      <t>メイ</t>
    </rPh>
    <phoneticPr fontId="31"/>
  </si>
  <si>
    <t>㊞</t>
    <phoneticPr fontId="31"/>
  </si>
  <si>
    <t>担　当　者　連　絡　先</t>
    <rPh sb="0" eb="1">
      <t>タン</t>
    </rPh>
    <rPh sb="2" eb="3">
      <t>トウ</t>
    </rPh>
    <rPh sb="4" eb="5">
      <t>シャ</t>
    </rPh>
    <rPh sb="6" eb="7">
      <t>レン</t>
    </rPh>
    <rPh sb="8" eb="9">
      <t>ラク</t>
    </rPh>
    <rPh sb="10" eb="11">
      <t>サキ</t>
    </rPh>
    <phoneticPr fontId="31"/>
  </si>
  <si>
    <t>※プルダウンから選択して下さい。</t>
    <rPh sb="8" eb="10">
      <t>センタク</t>
    </rPh>
    <rPh sb="12" eb="13">
      <t>クダ</t>
    </rPh>
    <phoneticPr fontId="31"/>
  </si>
  <si>
    <t>下段自由記入</t>
    <rPh sb="0" eb="2">
      <t>カダン</t>
    </rPh>
    <rPh sb="2" eb="4">
      <t>ジユウ</t>
    </rPh>
    <rPh sb="4" eb="6">
      <t>キニュウ</t>
    </rPh>
    <phoneticPr fontId="31"/>
  </si>
  <si>
    <t>国産木材使用数量調書</t>
    <rPh sb="0" eb="2">
      <t>コクサン</t>
    </rPh>
    <rPh sb="2" eb="4">
      <t>モクザイ</t>
    </rPh>
    <rPh sb="4" eb="6">
      <t>シヨウ</t>
    </rPh>
    <rPh sb="6" eb="8">
      <t>スウリョウ</t>
    </rPh>
    <rPh sb="8" eb="10">
      <t>チョウショ</t>
    </rPh>
    <phoneticPr fontId="31"/>
  </si>
  <si>
    <t>完了報告</t>
    <rPh sb="0" eb="2">
      <t>カンリョウ</t>
    </rPh>
    <rPh sb="2" eb="4">
      <t>ホウコク</t>
    </rPh>
    <phoneticPr fontId="31"/>
  </si>
  <si>
    <t>件名：</t>
    <phoneticPr fontId="31"/>
  </si>
  <si>
    <t>：入力欄</t>
    <rPh sb="1" eb="3">
      <t>ニュウリョク</t>
    </rPh>
    <rPh sb="3" eb="4">
      <t>ラン</t>
    </rPh>
    <phoneticPr fontId="31"/>
  </si>
  <si>
    <t>入力の際の注意点</t>
  </si>
  <si>
    <t>基準木材使用量（㎥）：</t>
    <rPh sb="0" eb="2">
      <t>キジュン</t>
    </rPh>
    <rPh sb="2" eb="4">
      <t>モクザイ</t>
    </rPh>
    <rPh sb="4" eb="6">
      <t>シヨウ</t>
    </rPh>
    <rPh sb="6" eb="7">
      <t>リョウ</t>
    </rPh>
    <phoneticPr fontId="9"/>
  </si>
  <si>
    <t>：自動計算欄（入力の必要なし）</t>
    <rPh sb="1" eb="3">
      <t>ジドウ</t>
    </rPh>
    <rPh sb="3" eb="5">
      <t>ケイサン</t>
    </rPh>
    <rPh sb="5" eb="6">
      <t>ラン</t>
    </rPh>
    <rPh sb="7" eb="9">
      <t>ニュウリョク</t>
    </rPh>
    <rPh sb="10" eb="12">
      <t>ヒツヨウ</t>
    </rPh>
    <phoneticPr fontId="31"/>
  </si>
  <si>
    <r>
      <t>※使用</t>
    </r>
    <r>
      <rPr>
        <b/>
        <sz val="9"/>
        <color theme="1"/>
        <rFont val="ＭＳ Ｐゴシック"/>
        <family val="3"/>
        <charset val="128"/>
      </rPr>
      <t>面積</t>
    </r>
    <r>
      <rPr>
        <sz val="9"/>
        <color theme="1"/>
        <rFont val="ＭＳ Ｐゴシック"/>
        <family val="3"/>
        <charset val="128"/>
      </rPr>
      <t>の桁数は</t>
    </r>
    <r>
      <rPr>
        <b/>
        <sz val="9"/>
        <color theme="1"/>
        <rFont val="ＭＳ Ｐゴシック"/>
        <family val="3"/>
        <charset val="128"/>
      </rPr>
      <t>小数第1位</t>
    </r>
    <r>
      <rPr>
        <sz val="9"/>
        <color theme="1"/>
        <rFont val="ＭＳ Ｐゴシック"/>
        <family val="3"/>
        <charset val="128"/>
      </rPr>
      <t>までとし、第2位以下は切り捨てて下さい。</t>
    </r>
    <phoneticPr fontId="31"/>
  </si>
  <si>
    <t>協定木材使用量合計（㎥）：</t>
    <rPh sb="0" eb="2">
      <t>キョウテイ</t>
    </rPh>
    <rPh sb="2" eb="4">
      <t>モクザイ</t>
    </rPh>
    <rPh sb="4" eb="7">
      <t>シヨウリョウ</t>
    </rPh>
    <rPh sb="7" eb="9">
      <t>ゴウケイ</t>
    </rPh>
    <phoneticPr fontId="9"/>
  </si>
  <si>
    <t>協定木材二酸化炭素固定量合計(t-CO2)：</t>
    <rPh sb="0" eb="2">
      <t>キョウテイ</t>
    </rPh>
    <rPh sb="2" eb="4">
      <t>モクザイ</t>
    </rPh>
    <rPh sb="4" eb="7">
      <t>ニサンカ</t>
    </rPh>
    <rPh sb="7" eb="9">
      <t>タンソ</t>
    </rPh>
    <rPh sb="9" eb="11">
      <t>コテイ</t>
    </rPh>
    <rPh sb="11" eb="12">
      <t>リョウ</t>
    </rPh>
    <rPh sb="12" eb="13">
      <t>ゴウ</t>
    </rPh>
    <rPh sb="13" eb="14">
      <t>ケイ</t>
    </rPh>
    <phoneticPr fontId="9"/>
  </si>
  <si>
    <t>：入力の必要なし</t>
    <rPh sb="1" eb="3">
      <t>ニュウリョク</t>
    </rPh>
    <rPh sb="4" eb="6">
      <t>ヒツヨウ</t>
    </rPh>
    <phoneticPr fontId="31"/>
  </si>
  <si>
    <r>
      <t>※使用</t>
    </r>
    <r>
      <rPr>
        <b/>
        <sz val="9"/>
        <color theme="1"/>
        <rFont val="ＭＳ Ｐゴシック"/>
        <family val="3"/>
        <charset val="128"/>
      </rPr>
      <t>体積</t>
    </r>
    <r>
      <rPr>
        <sz val="9"/>
        <color theme="1"/>
        <rFont val="ＭＳ Ｐゴシック"/>
        <family val="3"/>
        <charset val="128"/>
      </rPr>
      <t>の桁数は</t>
    </r>
    <r>
      <rPr>
        <b/>
        <sz val="9"/>
        <color theme="1"/>
        <rFont val="ＭＳ Ｐゴシック"/>
        <family val="3"/>
        <charset val="128"/>
      </rPr>
      <t>小数第4位</t>
    </r>
    <r>
      <rPr>
        <sz val="9"/>
        <color theme="1"/>
        <rFont val="ＭＳ Ｐゴシック"/>
        <family val="3"/>
        <charset val="128"/>
      </rPr>
      <t>までとし、第5位以下は切り捨てて下さい。</t>
    </r>
    <rPh sb="1" eb="3">
      <t>シヨウ</t>
    </rPh>
    <rPh sb="3" eb="5">
      <t>タイセキ</t>
    </rPh>
    <rPh sb="6" eb="8">
      <t>ケタスウ</t>
    </rPh>
    <rPh sb="9" eb="11">
      <t>ショウスウ</t>
    </rPh>
    <rPh sb="11" eb="12">
      <t>ダイ</t>
    </rPh>
    <rPh sb="13" eb="14">
      <t>イ</t>
    </rPh>
    <rPh sb="19" eb="20">
      <t>ダイ</t>
    </rPh>
    <rPh sb="21" eb="24">
      <t>イイカ</t>
    </rPh>
    <rPh sb="25" eb="26">
      <t>キ</t>
    </rPh>
    <rPh sb="27" eb="28">
      <t>ス</t>
    </rPh>
    <rPh sb="30" eb="31">
      <t>クダ</t>
    </rPh>
    <phoneticPr fontId="31"/>
  </si>
  <si>
    <t>国産合法木材使用量合計（㎥）：</t>
    <rPh sb="0" eb="6">
      <t>コクサンゴウホウモクザイ</t>
    </rPh>
    <rPh sb="6" eb="9">
      <t>シヨウリョウ</t>
    </rPh>
    <rPh sb="9" eb="11">
      <t>ゴウケイ</t>
    </rPh>
    <phoneticPr fontId="9"/>
  </si>
  <si>
    <t>国産合法木材二酸化炭素固定量合計(t-CO2)：</t>
    <rPh sb="0" eb="2">
      <t>コクサン</t>
    </rPh>
    <rPh sb="2" eb="4">
      <t>ゴウホウ</t>
    </rPh>
    <rPh sb="4" eb="6">
      <t>モクザイ</t>
    </rPh>
    <rPh sb="6" eb="9">
      <t>ニサンカ</t>
    </rPh>
    <rPh sb="9" eb="11">
      <t>タンソ</t>
    </rPh>
    <rPh sb="11" eb="13">
      <t>コテイ</t>
    </rPh>
    <rPh sb="13" eb="14">
      <t>リョウ</t>
    </rPh>
    <rPh sb="14" eb="15">
      <t>ゴウ</t>
    </rPh>
    <rPh sb="15" eb="16">
      <t>ケイ</t>
    </rPh>
    <phoneticPr fontId="9"/>
  </si>
  <si>
    <t>：添付資料名をご記載下さい</t>
    <rPh sb="1" eb="3">
      <t>テンプ</t>
    </rPh>
    <rPh sb="5" eb="6">
      <t>メイ</t>
    </rPh>
    <rPh sb="8" eb="10">
      <t>キサイ</t>
    </rPh>
    <rPh sb="10" eb="11">
      <t>クダ</t>
    </rPh>
    <phoneticPr fontId="31"/>
  </si>
  <si>
    <r>
      <t>※単位木材使用量欄の桁数は</t>
    </r>
    <r>
      <rPr>
        <b/>
        <sz val="9"/>
        <color theme="1"/>
        <rFont val="ＭＳ Ｐゴシック"/>
        <family val="3"/>
        <charset val="128"/>
      </rPr>
      <t>小数第4位</t>
    </r>
    <r>
      <rPr>
        <sz val="9"/>
        <color theme="1"/>
        <rFont val="ＭＳ Ｐゴシック"/>
        <family val="3"/>
        <charset val="128"/>
      </rPr>
      <t>までとし、第5位以下は切り捨てて下さい。</t>
    </r>
    <rPh sb="1" eb="3">
      <t>タンイ</t>
    </rPh>
    <phoneticPr fontId="31"/>
  </si>
  <si>
    <t>木材使用量合計（㎥）：</t>
    <rPh sb="0" eb="2">
      <t>モクザイ</t>
    </rPh>
    <rPh sb="2" eb="4">
      <t>シヨウ</t>
    </rPh>
    <rPh sb="4" eb="5">
      <t>リョウ</t>
    </rPh>
    <rPh sb="5" eb="7">
      <t>ゴウケイ</t>
    </rPh>
    <phoneticPr fontId="9"/>
  </si>
  <si>
    <t>二酸化炭素固定量合計（t-CO2)：</t>
    <rPh sb="0" eb="3">
      <t>ニサンカ</t>
    </rPh>
    <rPh sb="3" eb="5">
      <t>タンソ</t>
    </rPh>
    <rPh sb="5" eb="7">
      <t>コテイ</t>
    </rPh>
    <rPh sb="7" eb="8">
      <t>リョウ</t>
    </rPh>
    <rPh sb="8" eb="9">
      <t>ゴウ</t>
    </rPh>
    <rPh sb="9" eb="10">
      <t>ケイ</t>
    </rPh>
    <phoneticPr fontId="9"/>
  </si>
  <si>
    <t>▼</t>
    <phoneticPr fontId="31"/>
  </si>
  <si>
    <t>：プルダウンからお選び下さい</t>
    <rPh sb="9" eb="10">
      <t>エラ</t>
    </rPh>
    <rPh sb="11" eb="12">
      <t>クダ</t>
    </rPh>
    <phoneticPr fontId="31"/>
  </si>
  <si>
    <t>※区有物件の場合、基準量までは協定木材を使用して下さい。</t>
    <rPh sb="20" eb="22">
      <t>シヨウ</t>
    </rPh>
    <phoneticPr fontId="31"/>
  </si>
  <si>
    <t>星数：</t>
    <rPh sb="0" eb="1">
      <t>モクセイ</t>
    </rPh>
    <rPh sb="1" eb="2">
      <t>スウ</t>
    </rPh>
    <phoneticPr fontId="9"/>
  </si>
  <si>
    <t>1-1. 木材使用【面積】</t>
    <rPh sb="5" eb="7">
      <t>モクザイ</t>
    </rPh>
    <rPh sb="7" eb="9">
      <t>シヨウ</t>
    </rPh>
    <phoneticPr fontId="31"/>
  </si>
  <si>
    <t>※桁数は小数第1位までとし、第2位以下は切り捨て。</t>
    <phoneticPr fontId="31"/>
  </si>
  <si>
    <t>通し№</t>
    <rPh sb="0" eb="1">
      <t>トオ</t>
    </rPh>
    <phoneticPr fontId="31"/>
  </si>
  <si>
    <t>室名
（使用箇所）</t>
    <rPh sb="0" eb="1">
      <t>シツ</t>
    </rPh>
    <rPh sb="1" eb="2">
      <t>メイ</t>
    </rPh>
    <rPh sb="4" eb="6">
      <t>シヨウ</t>
    </rPh>
    <rPh sb="6" eb="8">
      <t>カショ</t>
    </rPh>
    <phoneticPr fontId="31"/>
  </si>
  <si>
    <t>▼使用種別</t>
    <rPh sb="1" eb="3">
      <t>シヨウ</t>
    </rPh>
    <rPh sb="3" eb="5">
      <t>シュベツ</t>
    </rPh>
    <phoneticPr fontId="31"/>
  </si>
  <si>
    <t>部材名</t>
    <rPh sb="0" eb="2">
      <t>ブザイ</t>
    </rPh>
    <rPh sb="2" eb="3">
      <t>メイ</t>
    </rPh>
    <phoneticPr fontId="31"/>
  </si>
  <si>
    <t>▼材種</t>
    <rPh sb="1" eb="3">
      <t>ザイシュ</t>
    </rPh>
    <phoneticPr fontId="31"/>
  </si>
  <si>
    <t>▼樹種</t>
    <rPh sb="1" eb="3">
      <t>ジュシュ</t>
    </rPh>
    <phoneticPr fontId="31"/>
  </si>
  <si>
    <t>材の産地</t>
    <rPh sb="0" eb="1">
      <t>ザイ</t>
    </rPh>
    <rPh sb="2" eb="4">
      <t>サンチ</t>
    </rPh>
    <phoneticPr fontId="49"/>
  </si>
  <si>
    <t>寸法（ｍ）</t>
    <rPh sb="0" eb="2">
      <t>スンポウ</t>
    </rPh>
    <phoneticPr fontId="31"/>
  </si>
  <si>
    <t>使用面積</t>
    <rPh sb="0" eb="2">
      <t>シヨウ</t>
    </rPh>
    <rPh sb="2" eb="4">
      <t>メンセキ</t>
    </rPh>
    <phoneticPr fontId="31"/>
  </si>
  <si>
    <t>単位</t>
    <rPh sb="0" eb="2">
      <t>タンイ</t>
    </rPh>
    <phoneticPr fontId="31"/>
  </si>
  <si>
    <t>単位木材
使用量
(m3/m2)</t>
    <rPh sb="0" eb="2">
      <t>タンイ</t>
    </rPh>
    <rPh sb="2" eb="4">
      <t>モクザイ</t>
    </rPh>
    <rPh sb="5" eb="8">
      <t>シヨウリョウ</t>
    </rPh>
    <phoneticPr fontId="31"/>
  </si>
  <si>
    <t>圧縮率</t>
    <rPh sb="0" eb="2">
      <t>アッシュク</t>
    </rPh>
    <rPh sb="2" eb="3">
      <t>リツ</t>
    </rPh>
    <phoneticPr fontId="31"/>
  </si>
  <si>
    <t>使用材積（㎥）</t>
    <rPh sb="0" eb="2">
      <t>シヨウ</t>
    </rPh>
    <rPh sb="2" eb="4">
      <t>ザイセキ</t>
    </rPh>
    <phoneticPr fontId="31"/>
  </si>
  <si>
    <t>備考</t>
    <rPh sb="0" eb="2">
      <t>ビコウ</t>
    </rPh>
    <phoneticPr fontId="31"/>
  </si>
  <si>
    <t>容積密度</t>
    <rPh sb="0" eb="2">
      <t>ヨウセキ</t>
    </rPh>
    <rPh sb="2" eb="4">
      <t>ミツド</t>
    </rPh>
    <phoneticPr fontId="31"/>
  </si>
  <si>
    <t>二酸化炭素固定量(t-CO2)</t>
    <rPh sb="0" eb="3">
      <t>ニサンカ</t>
    </rPh>
    <rPh sb="3" eb="5">
      <t>タンソ</t>
    </rPh>
    <rPh sb="5" eb="7">
      <t>コテイ</t>
    </rPh>
    <rPh sb="7" eb="8">
      <t>リョウ</t>
    </rPh>
    <phoneticPr fontId="31"/>
  </si>
  <si>
    <t>▼区分</t>
    <rPh sb="1" eb="3">
      <t>クブン</t>
    </rPh>
    <phoneticPr fontId="49"/>
  </si>
  <si>
    <t>▼協定自治体名</t>
    <rPh sb="1" eb="3">
      <t>キョウテイ</t>
    </rPh>
    <rPh sb="3" eb="6">
      <t>ジチタイ</t>
    </rPh>
    <rPh sb="6" eb="7">
      <t>メイ</t>
    </rPh>
    <phoneticPr fontId="31"/>
  </si>
  <si>
    <t>W（L)</t>
    <phoneticPr fontId="49"/>
  </si>
  <si>
    <t>H(W)</t>
  </si>
  <si>
    <t>D（ｔ）</t>
    <phoneticPr fontId="49"/>
  </si>
  <si>
    <t>協定木材</t>
    <rPh sb="0" eb="2">
      <t>キョウテイ</t>
    </rPh>
    <rPh sb="2" eb="4">
      <t>モクザイ</t>
    </rPh>
    <phoneticPr fontId="31"/>
  </si>
  <si>
    <t>国産合法木材</t>
    <rPh sb="0" eb="2">
      <t>コクサン</t>
    </rPh>
    <rPh sb="2" eb="4">
      <t>ゴウホウ</t>
    </rPh>
    <rPh sb="4" eb="6">
      <t>モクザイ</t>
    </rPh>
    <phoneticPr fontId="31"/>
  </si>
  <si>
    <t>協定木材</t>
    <rPh sb="0" eb="2">
      <t>キョウテイ</t>
    </rPh>
    <rPh sb="2" eb="4">
      <t>モクザイ</t>
    </rPh>
    <phoneticPr fontId="9"/>
  </si>
  <si>
    <t/>
  </si>
  <si>
    <t>合計</t>
    <rPh sb="0" eb="2">
      <t>ゴウケイ</t>
    </rPh>
    <phoneticPr fontId="31"/>
  </si>
  <si>
    <t>1-2. 混合製品【面積】（複合フローリング・MDF・パーティクルボード・OSB・木質セメント版・再生木材等）</t>
    <rPh sb="5" eb="7">
      <t>コンゴウ</t>
    </rPh>
    <rPh sb="7" eb="9">
      <t>セイヒン</t>
    </rPh>
    <phoneticPr fontId="31"/>
  </si>
  <si>
    <t>※桁数は小数第4位までとし、第5位以下は切り捨て。</t>
    <phoneticPr fontId="31"/>
  </si>
  <si>
    <t>2-1. 木材使用【棒状】</t>
    <rPh sb="5" eb="7">
      <t>モクザイ</t>
    </rPh>
    <rPh sb="7" eb="9">
      <t>シヨウ</t>
    </rPh>
    <phoneticPr fontId="31"/>
  </si>
  <si>
    <t>使用数量</t>
    <rPh sb="0" eb="2">
      <t>シヨウ</t>
    </rPh>
    <rPh sb="2" eb="4">
      <t>スウリョウ</t>
    </rPh>
    <phoneticPr fontId="31"/>
  </si>
  <si>
    <t>2-2. 混合製品【棒状】（複合フローリング・MDF・パーティクルボード・OSB・木質セメント版・再生木材等）</t>
    <rPh sb="5" eb="7">
      <t>コンゴウ</t>
    </rPh>
    <rPh sb="7" eb="9">
      <t>セイヒン</t>
    </rPh>
    <rPh sb="10" eb="12">
      <t>ボウジョウ</t>
    </rPh>
    <phoneticPr fontId="31"/>
  </si>
  <si>
    <t>3. 木材使用【その他（家具等）】</t>
    <rPh sb="3" eb="5">
      <t>モクザイ</t>
    </rPh>
    <rPh sb="5" eb="7">
      <t>シヨウ</t>
    </rPh>
    <rPh sb="10" eb="11">
      <t>タ</t>
    </rPh>
    <phoneticPr fontId="31"/>
  </si>
  <si>
    <t>使用体積</t>
    <rPh sb="0" eb="2">
      <t>シヨウ</t>
    </rPh>
    <rPh sb="2" eb="4">
      <t>タイセキ</t>
    </rPh>
    <phoneticPr fontId="31"/>
  </si>
  <si>
    <t>物件名：</t>
    <rPh sb="0" eb="3">
      <t>ブッケンメイ</t>
    </rPh>
    <phoneticPr fontId="31"/>
  </si>
  <si>
    <t>部材別数量内訳表</t>
    <rPh sb="0" eb="2">
      <t>ブザイ</t>
    </rPh>
    <rPh sb="2" eb="3">
      <t>ベツ</t>
    </rPh>
    <rPh sb="3" eb="5">
      <t>スウリョウ</t>
    </rPh>
    <rPh sb="5" eb="7">
      <t>ウチワケ</t>
    </rPh>
    <rPh sb="7" eb="8">
      <t>ヒョウ</t>
    </rPh>
    <phoneticPr fontId="31"/>
  </si>
  <si>
    <t>No</t>
    <phoneticPr fontId="9"/>
  </si>
  <si>
    <t>階数</t>
    <rPh sb="0" eb="2">
      <t>カイスウ</t>
    </rPh>
    <phoneticPr fontId="9"/>
  </si>
  <si>
    <t>室名</t>
    <rPh sb="0" eb="1">
      <t>シツ</t>
    </rPh>
    <rPh sb="1" eb="2">
      <t>メイ</t>
    </rPh>
    <phoneticPr fontId="9"/>
  </si>
  <si>
    <t>数量</t>
    <rPh sb="0" eb="2">
      <t>スウリョウ</t>
    </rPh>
    <phoneticPr fontId="9"/>
  </si>
  <si>
    <t>計</t>
    <rPh sb="0" eb="1">
      <t>ケイ</t>
    </rPh>
    <phoneticPr fontId="9"/>
  </si>
  <si>
    <t>※[№]は、付属資料「国産木材使用予定数量調書内訳」の[通し№]を記入してください。</t>
    <rPh sb="6" eb="8">
      <t>フゾク</t>
    </rPh>
    <rPh sb="8" eb="10">
      <t>シリョウ</t>
    </rPh>
    <rPh sb="11" eb="13">
      <t>コクサン</t>
    </rPh>
    <rPh sb="13" eb="15">
      <t>モクザイ</t>
    </rPh>
    <rPh sb="15" eb="17">
      <t>シヨウ</t>
    </rPh>
    <rPh sb="17" eb="19">
      <t>ヨテイ</t>
    </rPh>
    <rPh sb="19" eb="21">
      <t>スウリョウ</t>
    </rPh>
    <rPh sb="21" eb="23">
      <t>チョウショ</t>
    </rPh>
    <rPh sb="23" eb="25">
      <t>ウチワケ</t>
    </rPh>
    <rPh sb="28" eb="29">
      <t>トオ</t>
    </rPh>
    <rPh sb="33" eb="35">
      <t>キニュウ</t>
    </rPh>
    <phoneticPr fontId="31"/>
  </si>
  <si>
    <t>【削除厳禁！】　こちらのデータは触らないでください</t>
    <phoneticPr fontId="31"/>
  </si>
  <si>
    <t>協定自治体</t>
    <rPh sb="0" eb="2">
      <t>キョウテイ</t>
    </rPh>
    <rPh sb="2" eb="5">
      <t>ジチタイ</t>
    </rPh>
    <phoneticPr fontId="9"/>
  </si>
  <si>
    <t>材種</t>
    <rPh sb="0" eb="1">
      <t>ザイ</t>
    </rPh>
    <rPh sb="1" eb="2">
      <t>タネ</t>
    </rPh>
    <phoneticPr fontId="9"/>
  </si>
  <si>
    <t>樹種</t>
  </si>
  <si>
    <t>属性</t>
    <rPh sb="0" eb="2">
      <t>ゾクセイ</t>
    </rPh>
    <phoneticPr fontId="9"/>
  </si>
  <si>
    <t>加工形態</t>
    <rPh sb="0" eb="2">
      <t>カコウ</t>
    </rPh>
    <rPh sb="2" eb="4">
      <t>ケイタイ</t>
    </rPh>
    <phoneticPr fontId="9"/>
  </si>
  <si>
    <t>種別</t>
    <rPh sb="0" eb="1">
      <t>シュ</t>
    </rPh>
    <rPh sb="1" eb="2">
      <t>ベツ</t>
    </rPh>
    <phoneticPr fontId="31"/>
  </si>
  <si>
    <t>容積密度
(ｇ/㎝3)</t>
  </si>
  <si>
    <t>炭素含有率</t>
    <rPh sb="0" eb="2">
      <t>タンソ</t>
    </rPh>
    <rPh sb="2" eb="4">
      <t>ガンユウ</t>
    </rPh>
    <rPh sb="4" eb="5">
      <t>リツ</t>
    </rPh>
    <phoneticPr fontId="9"/>
  </si>
  <si>
    <t>二酸化炭素係数</t>
    <rPh sb="0" eb="3">
      <t>ニサンカ</t>
    </rPh>
    <rPh sb="3" eb="5">
      <t>タンソ</t>
    </rPh>
    <rPh sb="5" eb="7">
      <t>ケイスウ</t>
    </rPh>
    <phoneticPr fontId="9"/>
  </si>
  <si>
    <t>報告種別</t>
    <rPh sb="0" eb="2">
      <t>ホウコク</t>
    </rPh>
    <rPh sb="2" eb="4">
      <t>シュベツ</t>
    </rPh>
    <phoneticPr fontId="31"/>
  </si>
  <si>
    <t>連絡先</t>
    <rPh sb="0" eb="3">
      <t>レンラクサキ</t>
    </rPh>
    <phoneticPr fontId="31"/>
  </si>
  <si>
    <t>紋別市</t>
  </si>
  <si>
    <t>無垢材</t>
    <rPh sb="0" eb="2">
      <t>ムク</t>
    </rPh>
    <rPh sb="2" eb="3">
      <t>ザイ</t>
    </rPh>
    <phoneticPr fontId="9"/>
  </si>
  <si>
    <t>ｽｷﾞ</t>
  </si>
  <si>
    <t>床　ﾌﾛｰﾘﾝｸﾞ</t>
    <rPh sb="0" eb="1">
      <t>ユカ</t>
    </rPh>
    <phoneticPr fontId="9"/>
  </si>
  <si>
    <t>　</t>
    <phoneticPr fontId="31"/>
  </si>
  <si>
    <t>集成材</t>
    <rPh sb="0" eb="2">
      <t>シュウセイ</t>
    </rPh>
    <rPh sb="2" eb="3">
      <t>ザイ</t>
    </rPh>
    <phoneticPr fontId="9"/>
  </si>
  <si>
    <t>ﾋﾉｷ</t>
  </si>
  <si>
    <t>国産合法木材</t>
    <rPh sb="0" eb="2">
      <t>コクサン</t>
    </rPh>
    <rPh sb="2" eb="4">
      <t>ゴウホウ</t>
    </rPh>
    <rPh sb="4" eb="6">
      <t>モクザイ</t>
    </rPh>
    <phoneticPr fontId="9"/>
  </si>
  <si>
    <t>床　下地</t>
    <rPh sb="0" eb="1">
      <t>ユカ</t>
    </rPh>
    <rPh sb="2" eb="4">
      <t>シタジ</t>
    </rPh>
    <phoneticPr fontId="9"/>
  </si>
  <si>
    <t>特定建築主</t>
    <rPh sb="0" eb="2">
      <t>トクテイ</t>
    </rPh>
    <rPh sb="2" eb="4">
      <t>ケンチク</t>
    </rPh>
    <rPh sb="4" eb="5">
      <t>ヌシ</t>
    </rPh>
    <phoneticPr fontId="31"/>
  </si>
  <si>
    <t>化粧単板</t>
    <rPh sb="0" eb="2">
      <t>ケショウ</t>
    </rPh>
    <rPh sb="2" eb="3">
      <t>タン</t>
    </rPh>
    <rPh sb="3" eb="4">
      <t>イタ</t>
    </rPh>
    <phoneticPr fontId="9"/>
  </si>
  <si>
    <t>ｻﾜﾗ</t>
  </si>
  <si>
    <t>床　その他</t>
    <rPh sb="0" eb="1">
      <t>ユカ</t>
    </rPh>
    <rPh sb="4" eb="5">
      <t>タ</t>
    </rPh>
    <phoneticPr fontId="9"/>
  </si>
  <si>
    <t>計画変更</t>
    <rPh sb="0" eb="2">
      <t>ケイカク</t>
    </rPh>
    <rPh sb="2" eb="4">
      <t>ヘンコウ</t>
    </rPh>
    <phoneticPr fontId="31"/>
  </si>
  <si>
    <t>合板</t>
    <rPh sb="0" eb="2">
      <t>ゴウハン</t>
    </rPh>
    <phoneticPr fontId="9"/>
  </si>
  <si>
    <t>ｱｶﾏﾂ</t>
  </si>
  <si>
    <t>壁　壁装材</t>
    <rPh sb="0" eb="1">
      <t>カベ</t>
    </rPh>
    <rPh sb="2" eb="3">
      <t>カベ</t>
    </rPh>
    <rPh sb="3" eb="4">
      <t>ソウ</t>
    </rPh>
    <rPh sb="4" eb="5">
      <t>ザイ</t>
    </rPh>
    <phoneticPr fontId="9"/>
  </si>
  <si>
    <t>LVL</t>
    <phoneticPr fontId="9"/>
  </si>
  <si>
    <t>ｸﾛﾏﾂ</t>
  </si>
  <si>
    <t>壁　壁下地</t>
    <rPh sb="0" eb="1">
      <t>カベ</t>
    </rPh>
    <rPh sb="2" eb="3">
      <t>カベ</t>
    </rPh>
    <rPh sb="3" eb="5">
      <t>シタジ</t>
    </rPh>
    <phoneticPr fontId="9"/>
  </si>
  <si>
    <t>設計</t>
    <rPh sb="0" eb="2">
      <t>セッケイ</t>
    </rPh>
    <phoneticPr fontId="31"/>
  </si>
  <si>
    <t>CLT</t>
    <phoneticPr fontId="31"/>
  </si>
  <si>
    <t>ﾋﾊﾞ</t>
  </si>
  <si>
    <t>圧縮材</t>
    <rPh sb="0" eb="2">
      <t>アッシュク</t>
    </rPh>
    <rPh sb="2" eb="3">
      <t>ザイ</t>
    </rPh>
    <phoneticPr fontId="9"/>
  </si>
  <si>
    <t>壁　その他</t>
    <rPh sb="0" eb="1">
      <t>カベ</t>
    </rPh>
    <rPh sb="4" eb="5">
      <t>タ</t>
    </rPh>
    <phoneticPr fontId="9"/>
  </si>
  <si>
    <t>施工</t>
    <rPh sb="0" eb="2">
      <t>セコウ</t>
    </rPh>
    <phoneticPr fontId="31"/>
  </si>
  <si>
    <t>圧密材</t>
    <rPh sb="0" eb="1">
      <t>アツ</t>
    </rPh>
    <rPh sb="1" eb="2">
      <t>ミツ</t>
    </rPh>
    <rPh sb="2" eb="3">
      <t>ザイ</t>
    </rPh>
    <phoneticPr fontId="9"/>
  </si>
  <si>
    <t>ｶﾗﾏﾂ</t>
  </si>
  <si>
    <t>ﾊﾟｰﾃｨｸﾙﾎﾞｰﾄﾞ</t>
    <phoneticPr fontId="9"/>
  </si>
  <si>
    <t>天井　天井材</t>
    <rPh sb="0" eb="2">
      <t>テンジョウ</t>
    </rPh>
    <rPh sb="3" eb="5">
      <t>テンジョウ</t>
    </rPh>
    <rPh sb="5" eb="6">
      <t>ザイ</t>
    </rPh>
    <phoneticPr fontId="9"/>
  </si>
  <si>
    <t>その他</t>
    <rPh sb="2" eb="3">
      <t>ホカ</t>
    </rPh>
    <phoneticPr fontId="31"/>
  </si>
  <si>
    <t>ﾓﾐ</t>
  </si>
  <si>
    <t>MDF</t>
    <phoneticPr fontId="9"/>
  </si>
  <si>
    <t>天井　天井下地</t>
    <rPh sb="0" eb="2">
      <t>テンジョウ</t>
    </rPh>
    <rPh sb="3" eb="5">
      <t>テンジョウ</t>
    </rPh>
    <rPh sb="5" eb="7">
      <t>シタジ</t>
    </rPh>
    <phoneticPr fontId="9"/>
  </si>
  <si>
    <t>ﾄﾄﾞﾏﾂ</t>
  </si>
  <si>
    <t>ﾊｰﾄﾞﾎﾞｰﾄﾞ</t>
    <phoneticPr fontId="9"/>
  </si>
  <si>
    <t>天井　その他</t>
    <rPh sb="0" eb="2">
      <t>テンジョウ</t>
    </rPh>
    <rPh sb="5" eb="6">
      <t>タ</t>
    </rPh>
    <phoneticPr fontId="9"/>
  </si>
  <si>
    <t>ﾂｶﾞ</t>
  </si>
  <si>
    <t>ｲﾝｼｭﾚｰｼｮﾝﾎﾞｰﾄﾞ</t>
    <phoneticPr fontId="9"/>
  </si>
  <si>
    <t>建具　ﾄﾞｱ</t>
    <rPh sb="0" eb="2">
      <t>タテグ</t>
    </rPh>
    <phoneticPr fontId="9"/>
  </si>
  <si>
    <t>ｴｿﾞﾏﾂ</t>
  </si>
  <si>
    <t>OSB</t>
    <phoneticPr fontId="9"/>
  </si>
  <si>
    <t>建具　ﾊﾟｰﾃｨｼｮﾝ</t>
    <rPh sb="0" eb="2">
      <t>タテグ</t>
    </rPh>
    <phoneticPr fontId="9"/>
  </si>
  <si>
    <t>ｱｶｴｿﾞﾏﾂ</t>
  </si>
  <si>
    <t>木質ｾﾒﾝﾄ板</t>
    <rPh sb="0" eb="2">
      <t>モクシツ</t>
    </rPh>
    <rPh sb="6" eb="7">
      <t>イタ</t>
    </rPh>
    <phoneticPr fontId="9"/>
  </si>
  <si>
    <t>建具　ｻｯｼ</t>
    <rPh sb="0" eb="2">
      <t>タテグ</t>
    </rPh>
    <phoneticPr fontId="9"/>
  </si>
  <si>
    <t>ﾏｷ</t>
  </si>
  <si>
    <t>合板・挽板</t>
    <rPh sb="0" eb="2">
      <t>ゴウハン</t>
    </rPh>
    <rPh sb="3" eb="4">
      <t>ヒキ</t>
    </rPh>
    <rPh sb="4" eb="5">
      <t>イタ</t>
    </rPh>
    <phoneticPr fontId="9"/>
  </si>
  <si>
    <t>建具　その他</t>
    <rPh sb="0" eb="2">
      <t>タテグ</t>
    </rPh>
    <rPh sb="5" eb="6">
      <t>タ</t>
    </rPh>
    <phoneticPr fontId="9"/>
  </si>
  <si>
    <t>その他</t>
    <rPh sb="2" eb="3">
      <t>タ</t>
    </rPh>
    <phoneticPr fontId="9"/>
  </si>
  <si>
    <t>ｲﾁｲ</t>
  </si>
  <si>
    <t>OAフロア</t>
    <phoneticPr fontId="9"/>
  </si>
  <si>
    <t>造作部材　ｻｯｼ額縁</t>
    <rPh sb="0" eb="2">
      <t>ゾウサク</t>
    </rPh>
    <rPh sb="2" eb="4">
      <t>ブザイ</t>
    </rPh>
    <rPh sb="8" eb="10">
      <t>ガクブチ</t>
    </rPh>
    <phoneticPr fontId="9"/>
  </si>
  <si>
    <t>ｲﾁｮｳ</t>
  </si>
  <si>
    <t>再生木材</t>
    <rPh sb="0" eb="2">
      <t>サイセイ</t>
    </rPh>
    <rPh sb="2" eb="4">
      <t>モクザイ</t>
    </rPh>
    <phoneticPr fontId="9"/>
  </si>
  <si>
    <t>造作部材　建具･窓･開口枠</t>
    <rPh sb="0" eb="2">
      <t>ゾウサク</t>
    </rPh>
    <rPh sb="2" eb="4">
      <t>ブザイ</t>
    </rPh>
    <rPh sb="5" eb="7">
      <t>タテグ</t>
    </rPh>
    <rPh sb="8" eb="9">
      <t>マド</t>
    </rPh>
    <rPh sb="10" eb="12">
      <t>カイコウ</t>
    </rPh>
    <rPh sb="12" eb="13">
      <t>ワク</t>
    </rPh>
    <phoneticPr fontId="9"/>
  </si>
  <si>
    <t>外来針葉樹</t>
  </si>
  <si>
    <t>造作部材　巾木</t>
    <rPh sb="0" eb="2">
      <t>ゾウサク</t>
    </rPh>
    <rPh sb="2" eb="4">
      <t>ブザイ</t>
    </rPh>
    <rPh sb="5" eb="6">
      <t>ハバ</t>
    </rPh>
    <rPh sb="6" eb="7">
      <t>キ</t>
    </rPh>
    <phoneticPr fontId="9"/>
  </si>
  <si>
    <t>その他針葉樹(北海道､東北6県､栃木､群馬､埼玉､新潟､富山､山梨､長野､岐阜､静岡産)</t>
  </si>
  <si>
    <t>造作部材　廻縁</t>
    <rPh sb="0" eb="2">
      <t>ゾウサク</t>
    </rPh>
    <rPh sb="2" eb="4">
      <t>ブザイ</t>
    </rPh>
    <rPh sb="5" eb="7">
      <t>マワリブチ</t>
    </rPh>
    <phoneticPr fontId="9"/>
  </si>
  <si>
    <t>その他針葉樹(沖縄産)</t>
  </si>
  <si>
    <t>造作部材　その他</t>
    <rPh sb="0" eb="2">
      <t>ゾウサク</t>
    </rPh>
    <rPh sb="2" eb="4">
      <t>ブザイ</t>
    </rPh>
    <rPh sb="7" eb="8">
      <t>タ</t>
    </rPh>
    <phoneticPr fontId="9"/>
  </si>
  <si>
    <t>その他針葉樹(上記以外の県産)</t>
  </si>
  <si>
    <t>外装・外構材　外壁</t>
    <rPh sb="0" eb="2">
      <t>ガイソウ</t>
    </rPh>
    <rPh sb="3" eb="4">
      <t>ソト</t>
    </rPh>
    <rPh sb="4" eb="5">
      <t>コウ</t>
    </rPh>
    <rPh sb="5" eb="6">
      <t>ザイ</t>
    </rPh>
    <rPh sb="6" eb="7">
      <t>ガイザイ</t>
    </rPh>
    <rPh sb="7" eb="9">
      <t>ガイヘキ</t>
    </rPh>
    <phoneticPr fontId="9"/>
  </si>
  <si>
    <t>ﾌﾞﾅ</t>
  </si>
  <si>
    <t>外装・外構材ｳｯﾄﾞﾃﾞｯｷ</t>
    <rPh sb="0" eb="2">
      <t>ガイソウ</t>
    </rPh>
    <rPh sb="3" eb="4">
      <t>ソト</t>
    </rPh>
    <rPh sb="4" eb="5">
      <t>コウ</t>
    </rPh>
    <rPh sb="5" eb="6">
      <t>ザイ</t>
    </rPh>
    <phoneticPr fontId="9"/>
  </si>
  <si>
    <t>ｶｼ</t>
  </si>
  <si>
    <t>外装・外構材ﾌｪﾝｽ</t>
    <rPh sb="0" eb="2">
      <t>ガイソウ</t>
    </rPh>
    <rPh sb="3" eb="4">
      <t>ソト</t>
    </rPh>
    <rPh sb="4" eb="5">
      <t>コウ</t>
    </rPh>
    <rPh sb="5" eb="6">
      <t>ザイ</t>
    </rPh>
    <phoneticPr fontId="9"/>
  </si>
  <si>
    <t>ｸﾘ</t>
  </si>
  <si>
    <t>外装・外構材その他</t>
    <rPh sb="0" eb="2">
      <t>ガイソウ</t>
    </rPh>
    <rPh sb="3" eb="4">
      <t>ソト</t>
    </rPh>
    <rPh sb="4" eb="5">
      <t>コウ</t>
    </rPh>
    <rPh sb="5" eb="6">
      <t>ザイ</t>
    </rPh>
    <rPh sb="8" eb="9">
      <t>タ</t>
    </rPh>
    <phoneticPr fontId="9"/>
  </si>
  <si>
    <t>ｸﾇｷﾞ</t>
  </si>
  <si>
    <t>家具　造作家具</t>
    <rPh sb="0" eb="2">
      <t>カグ</t>
    </rPh>
    <rPh sb="3" eb="5">
      <t>ゾウサク</t>
    </rPh>
    <rPh sb="5" eb="7">
      <t>カグ</t>
    </rPh>
    <phoneticPr fontId="9"/>
  </si>
  <si>
    <t>あきる野市</t>
  </si>
  <si>
    <t>ﾅﾗ</t>
  </si>
  <si>
    <t>家具　置き家具</t>
    <rPh sb="0" eb="2">
      <t>カグ</t>
    </rPh>
    <rPh sb="3" eb="4">
      <t>オ</t>
    </rPh>
    <rPh sb="5" eb="7">
      <t>カグ</t>
    </rPh>
    <phoneticPr fontId="9"/>
  </si>
  <si>
    <t>檜原村</t>
  </si>
  <si>
    <t>ﾄﾞﾛﾉｷ</t>
  </si>
  <si>
    <t>家具　その他</t>
    <rPh sb="0" eb="2">
      <t>カグ</t>
    </rPh>
    <rPh sb="5" eb="6">
      <t>タ</t>
    </rPh>
    <phoneticPr fontId="9"/>
  </si>
  <si>
    <t>ﾊﾝﾉｷ</t>
  </si>
  <si>
    <t>ﾆﾚ</t>
  </si>
  <si>
    <t>ｹﾔｷ</t>
  </si>
  <si>
    <t>ｶﾂﾗ</t>
  </si>
  <si>
    <t>ﾎｵﾉｷ</t>
  </si>
  <si>
    <t>ｶｴﾃﾞ</t>
  </si>
  <si>
    <t>ｷﾊﾀﾞ</t>
  </si>
  <si>
    <t>飯田市</t>
  </si>
  <si>
    <t>ｼﾅﾉｷ</t>
  </si>
  <si>
    <t>ｾﾝﾉｷ</t>
  </si>
  <si>
    <t>ｷﾘ</t>
  </si>
  <si>
    <t>外来広葉樹</t>
  </si>
  <si>
    <t xml:space="preserve">郡上市 </t>
  </si>
  <si>
    <t>ｶﾝﾊﾞ</t>
  </si>
  <si>
    <t>その他広葉樹(千葉､東京､高知､福岡､長崎､鹿児島､沖縄産)</t>
  </si>
  <si>
    <t>その他広葉樹(三重､和歌山､大分､熊本､宮崎､佐賀産)</t>
  </si>
  <si>
    <t>その他広葉樹(上記2区分以外の府県産)</t>
  </si>
  <si>
    <t>※「京都議定書3条3及び4の下でのLULUCF 活動の補足情報に関する報告書」に示された容積密度及び炭素含有率</t>
    <phoneticPr fontId="9"/>
  </si>
  <si>
    <t>梼原町</t>
  </si>
  <si>
    <t>中津川市</t>
  </si>
  <si>
    <t>仙北市</t>
  </si>
  <si>
    <t>単位木材
使用量
(m3/m3)</t>
    <rPh sb="0" eb="2">
      <t>タンイ</t>
    </rPh>
    <rPh sb="2" eb="4">
      <t>モクザイ</t>
    </rPh>
    <rPh sb="5" eb="8">
      <t>シヨウリョウ</t>
    </rPh>
    <phoneticPr fontId="31"/>
  </si>
  <si>
    <t>使用計画</t>
    <rPh sb="0" eb="2">
      <t>シヨウ</t>
    </rPh>
    <rPh sb="2" eb="4">
      <t>ケイカク</t>
    </rPh>
    <phoneticPr fontId="31"/>
  </si>
  <si>
    <t>テナント事業者</t>
    <rPh sb="4" eb="7">
      <t>ジギョウシャ</t>
    </rPh>
    <phoneticPr fontId="31"/>
  </si>
  <si>
    <t>設計・施工</t>
    <rPh sb="0" eb="2">
      <t>セッケイ</t>
    </rPh>
    <rPh sb="3" eb="5">
      <t>セコウ</t>
    </rPh>
    <phoneticPr fontId="31"/>
  </si>
  <si>
    <t>✔</t>
    <phoneticPr fontId="9"/>
  </si>
  <si>
    <t>店舗の所在地</t>
    <rPh sb="0" eb="2">
      <t>テンポ</t>
    </rPh>
    <rPh sb="3" eb="6">
      <t>ショザイチ</t>
    </rPh>
    <phoneticPr fontId="9"/>
  </si>
  <si>
    <t>店舗の所在地</t>
    <rPh sb="0" eb="2">
      <t>テンポ</t>
    </rPh>
    <rPh sb="3" eb="6">
      <t>ショザイチ</t>
    </rPh>
    <phoneticPr fontId="31"/>
  </si>
  <si>
    <t>店舗の名称</t>
    <rPh sb="0" eb="2">
      <t>テンポ</t>
    </rPh>
    <phoneticPr fontId="31"/>
  </si>
  <si>
    <t>助成対象経費内訳書</t>
    <rPh sb="0" eb="2">
      <t>ジョセイ</t>
    </rPh>
    <rPh sb="2" eb="4">
      <t>タイショウ</t>
    </rPh>
    <rPh sb="4" eb="6">
      <t>ケイヒ</t>
    </rPh>
    <rPh sb="6" eb="9">
      <t>ウチワケショ</t>
    </rPh>
    <phoneticPr fontId="31"/>
  </si>
  <si>
    <t>物件名</t>
    <rPh sb="0" eb="2">
      <t>ブッケン</t>
    </rPh>
    <rPh sb="2" eb="3">
      <t>メイ</t>
    </rPh>
    <phoneticPr fontId="31"/>
  </si>
  <si>
    <t>みなとモデル制度認証ランク</t>
    <phoneticPr fontId="31"/>
  </si>
  <si>
    <t>助成対象経費の内訳</t>
    <rPh sb="0" eb="2">
      <t>ジョセイ</t>
    </rPh>
    <rPh sb="2" eb="4">
      <t>タイショウ</t>
    </rPh>
    <rPh sb="4" eb="6">
      <t>ケイヒ</t>
    </rPh>
    <rPh sb="7" eb="9">
      <t>ウチワケ</t>
    </rPh>
    <phoneticPr fontId="31"/>
  </si>
  <si>
    <t>区　　　　分</t>
    <rPh sb="0" eb="1">
      <t>ク</t>
    </rPh>
    <rPh sb="5" eb="6">
      <t>ブン</t>
    </rPh>
    <phoneticPr fontId="31"/>
  </si>
  <si>
    <t>内　　　　容</t>
    <rPh sb="0" eb="1">
      <t>ウチ</t>
    </rPh>
    <rPh sb="5" eb="6">
      <t>カタチ</t>
    </rPh>
    <phoneticPr fontId="31"/>
  </si>
  <si>
    <t>数量</t>
    <rPh sb="0" eb="2">
      <t>スウリョウ</t>
    </rPh>
    <phoneticPr fontId="31"/>
  </si>
  <si>
    <t>単位</t>
    <rPh sb="0" eb="1">
      <t>タン</t>
    </rPh>
    <rPh sb="1" eb="2">
      <t>イ</t>
    </rPh>
    <phoneticPr fontId="31"/>
  </si>
  <si>
    <t>単価（円）</t>
    <rPh sb="0" eb="2">
      <t>タンカ</t>
    </rPh>
    <rPh sb="3" eb="4">
      <t>エン</t>
    </rPh>
    <phoneticPr fontId="31"/>
  </si>
  <si>
    <t>金額（円）</t>
    <rPh sb="0" eb="2">
      <t>キンガク</t>
    </rPh>
    <rPh sb="3" eb="4">
      <t>エン</t>
    </rPh>
    <phoneticPr fontId="31"/>
  </si>
  <si>
    <t>内外装等の木質化に係る経費</t>
    <rPh sb="0" eb="3">
      <t>ナイガイソウ</t>
    </rPh>
    <rPh sb="3" eb="4">
      <t>トウ</t>
    </rPh>
    <rPh sb="5" eb="8">
      <t>モクシツカ</t>
    </rPh>
    <rPh sb="9" eb="10">
      <t>カカワ</t>
    </rPh>
    <rPh sb="11" eb="13">
      <t>ケイヒ</t>
    </rPh>
    <phoneticPr fontId="31"/>
  </si>
  <si>
    <t>木製什器等の設置に係る経費</t>
    <rPh sb="0" eb="2">
      <t>モクセイ</t>
    </rPh>
    <rPh sb="2" eb="4">
      <t>ジュウキ</t>
    </rPh>
    <rPh sb="4" eb="5">
      <t>トウ</t>
    </rPh>
    <rPh sb="6" eb="8">
      <t>セッチ</t>
    </rPh>
    <rPh sb="9" eb="10">
      <t>カカ</t>
    </rPh>
    <rPh sb="11" eb="13">
      <t>ケイヒ</t>
    </rPh>
    <phoneticPr fontId="31"/>
  </si>
  <si>
    <t>助成対象経費総額</t>
    <rPh sb="0" eb="2">
      <t>ジョセイ</t>
    </rPh>
    <rPh sb="2" eb="4">
      <t>タイショウ</t>
    </rPh>
    <rPh sb="4" eb="6">
      <t>ケイヒ</t>
    </rPh>
    <rPh sb="6" eb="8">
      <t>ソウガク</t>
    </rPh>
    <phoneticPr fontId="31"/>
  </si>
  <si>
    <t>助成金額</t>
    <rPh sb="0" eb="2">
      <t>ジョセイ</t>
    </rPh>
    <rPh sb="2" eb="4">
      <t>キンガク</t>
    </rPh>
    <phoneticPr fontId="31"/>
  </si>
  <si>
    <t>※助成対象経費総額に消費税は含まない。助成金額は千円未満を切り捨てること。</t>
    <phoneticPr fontId="31"/>
  </si>
  <si>
    <t>※各経費の金額の根拠となる書類を添付すること。</t>
    <rPh sb="1" eb="4">
      <t>カクケイヒ</t>
    </rPh>
    <rPh sb="5" eb="7">
      <t>キンガク</t>
    </rPh>
    <rPh sb="8" eb="10">
      <t>コンキョ</t>
    </rPh>
    <rPh sb="13" eb="15">
      <t>ショルイ</t>
    </rPh>
    <rPh sb="16" eb="18">
      <t>テンプ</t>
    </rPh>
    <phoneticPr fontId="31"/>
  </si>
  <si>
    <t>店舗内の協定木材に係る木工事</t>
    <rPh sb="0" eb="2">
      <t>テンポ</t>
    </rPh>
    <rPh sb="2" eb="3">
      <t>ナイ</t>
    </rPh>
    <rPh sb="4" eb="6">
      <t>キョウテイ</t>
    </rPh>
    <rPh sb="6" eb="8">
      <t>モクザイ</t>
    </rPh>
    <rPh sb="9" eb="10">
      <t>カカワ</t>
    </rPh>
    <rPh sb="11" eb="12">
      <t>モク</t>
    </rPh>
    <rPh sb="12" eb="14">
      <t>コウジ</t>
    </rPh>
    <phoneticPr fontId="31"/>
  </si>
  <si>
    <t>式</t>
    <rPh sb="0" eb="1">
      <t>シキ</t>
    </rPh>
    <phoneticPr fontId="31"/>
  </si>
  <si>
    <t>ベンチ座板設置工事</t>
    <rPh sb="3" eb="5">
      <t>ザイタ</t>
    </rPh>
    <rPh sb="5" eb="7">
      <t>セッチ</t>
    </rPh>
    <rPh sb="7" eb="9">
      <t>コウジ</t>
    </rPh>
    <phoneticPr fontId="31"/>
  </si>
  <si>
    <t>テーブル天板設置工事</t>
    <rPh sb="4" eb="6">
      <t>テンバン</t>
    </rPh>
    <rPh sb="6" eb="8">
      <t>セッチ</t>
    </rPh>
    <rPh sb="8" eb="10">
      <t>コウジ</t>
    </rPh>
    <phoneticPr fontId="31"/>
  </si>
  <si>
    <t>テーブル、椅子の設置</t>
    <rPh sb="5" eb="7">
      <t>イス</t>
    </rPh>
    <rPh sb="8" eb="10">
      <t>セッチ</t>
    </rPh>
    <phoneticPr fontId="31"/>
  </si>
  <si>
    <t>障子の設置</t>
    <rPh sb="0" eb="2">
      <t>ショウジ</t>
    </rPh>
    <rPh sb="3" eb="5">
      <t>セッチ</t>
    </rPh>
    <phoneticPr fontId="31"/>
  </si>
  <si>
    <t>◆</t>
    <phoneticPr fontId="26"/>
  </si>
  <si>
    <t>助成対象経費内訳書</t>
    <rPh sb="0" eb="2">
      <t>ジョセイ</t>
    </rPh>
    <rPh sb="2" eb="4">
      <t>タイショウ</t>
    </rPh>
    <rPh sb="4" eb="6">
      <t>ケイヒ</t>
    </rPh>
    <rPh sb="6" eb="9">
      <t>ウチワケショ</t>
    </rPh>
    <phoneticPr fontId="26"/>
  </si>
  <si>
    <t>協定木材使用数量調書</t>
    <rPh sb="0" eb="2">
      <t>キョウテイ</t>
    </rPh>
    <rPh sb="2" eb="4">
      <t>モクザイ</t>
    </rPh>
    <rPh sb="4" eb="6">
      <t>シヨウ</t>
    </rPh>
    <rPh sb="6" eb="8">
      <t>スウリョウ</t>
    </rPh>
    <rPh sb="8" eb="10">
      <t>チョウショ</t>
    </rPh>
    <phoneticPr fontId="26"/>
  </si>
  <si>
    <t>【申請時】　提出必須書類チェックリスト</t>
    <rPh sb="1" eb="3">
      <t>シンセイ</t>
    </rPh>
    <rPh sb="3" eb="4">
      <t>ジ</t>
    </rPh>
    <rPh sb="6" eb="8">
      <t>テイシュツ</t>
    </rPh>
    <rPh sb="8" eb="10">
      <t>ヒッス</t>
    </rPh>
    <rPh sb="10" eb="12">
      <t>ショルイ</t>
    </rPh>
    <phoneticPr fontId="26"/>
  </si>
  <si>
    <t>　∟代理人が申請する場合委は必ず委任状を添付</t>
    <rPh sb="2" eb="5">
      <t>ダイリニン</t>
    </rPh>
    <rPh sb="6" eb="8">
      <t>シンセイ</t>
    </rPh>
    <rPh sb="10" eb="12">
      <t>バアイ</t>
    </rPh>
    <rPh sb="12" eb="13">
      <t>イ</t>
    </rPh>
    <rPh sb="14" eb="15">
      <t>カナラ</t>
    </rPh>
    <rPh sb="16" eb="19">
      <t>イニンジョウ</t>
    </rPh>
    <rPh sb="20" eb="22">
      <t>テンプ</t>
    </rPh>
    <phoneticPr fontId="26"/>
  </si>
  <si>
    <t>　∟【法人事業者の場合】事業者の登記事項証明書の写し</t>
    <rPh sb="3" eb="5">
      <t>ホウジン</t>
    </rPh>
    <rPh sb="5" eb="8">
      <t>ジギョウシャ</t>
    </rPh>
    <rPh sb="9" eb="11">
      <t>バアイ</t>
    </rPh>
    <phoneticPr fontId="26"/>
  </si>
  <si>
    <t>　∟【個人事業者の場合】本人確認書類（住民票 等）の写し</t>
    <phoneticPr fontId="9"/>
  </si>
  <si>
    <t>　∟【自己所有物件の場合】建物の登記事項証明書の写し</t>
    <phoneticPr fontId="26"/>
  </si>
  <si>
    <t>　</t>
    <phoneticPr fontId="9"/>
  </si>
  <si>
    <t>　∟【賃貸借物件の場合】貸借契約書の写し</t>
    <phoneticPr fontId="9"/>
  </si>
  <si>
    <t>◇</t>
    <phoneticPr fontId="26"/>
  </si>
  <si>
    <r>
      <t>※申請書や完了報告書本紙に記載されている担当者名を</t>
    </r>
    <r>
      <rPr>
        <u/>
        <sz val="10"/>
        <color theme="1"/>
        <rFont val="BIZ UDP明朝 Medium"/>
        <family val="1"/>
        <charset val="128"/>
      </rPr>
      <t>再度ご記入いただく必要はございません。</t>
    </r>
    <rPh sb="1" eb="4">
      <t>シンセイショ</t>
    </rPh>
    <rPh sb="7" eb="10">
      <t>ホウコクショ</t>
    </rPh>
    <phoneticPr fontId="31"/>
  </si>
  <si>
    <t>木材の使用方法及び使用量等がわかる図面</t>
    <rPh sb="0" eb="2">
      <t>モクザイ</t>
    </rPh>
    <rPh sb="3" eb="5">
      <t>シヨウ</t>
    </rPh>
    <rPh sb="5" eb="7">
      <t>ホウホウ</t>
    </rPh>
    <rPh sb="7" eb="8">
      <t>オヨ</t>
    </rPh>
    <rPh sb="9" eb="12">
      <t>シヨウリョウ</t>
    </rPh>
    <rPh sb="12" eb="13">
      <t>トウ</t>
    </rPh>
    <rPh sb="17" eb="19">
      <t>ズメン</t>
    </rPh>
    <phoneticPr fontId="26"/>
  </si>
  <si>
    <t>　∟平面図、立面図、断面図、展開図、家具等の部材設計図</t>
    <rPh sb="2" eb="5">
      <t>ヘイメンズ</t>
    </rPh>
    <rPh sb="6" eb="9">
      <t>リツメンズ</t>
    </rPh>
    <rPh sb="10" eb="13">
      <t>ダンメンズ</t>
    </rPh>
    <rPh sb="14" eb="17">
      <t>テンカイズ</t>
    </rPh>
    <rPh sb="18" eb="20">
      <t>カグ</t>
    </rPh>
    <rPh sb="20" eb="21">
      <t>トウ</t>
    </rPh>
    <rPh sb="22" eb="24">
      <t>ブザイ</t>
    </rPh>
    <rPh sb="24" eb="27">
      <t>セッケイズ</t>
    </rPh>
    <phoneticPr fontId="26"/>
  </si>
  <si>
    <t>対象床面積（㎡）：</t>
    <rPh sb="0" eb="2">
      <t>タイショウ</t>
    </rPh>
    <rPh sb="2" eb="5">
      <t>ユカメンセキ</t>
    </rPh>
    <rPh sb="3" eb="5">
      <t>メンセキ</t>
    </rPh>
    <phoneticPr fontId="9"/>
  </si>
  <si>
    <t>対象床面積（㎡）：</t>
    <rPh sb="0" eb="2">
      <t>タイショウ</t>
    </rPh>
    <rPh sb="2" eb="5">
      <t>ユカメンセキ</t>
    </rPh>
    <phoneticPr fontId="9"/>
  </si>
  <si>
    <t>混合製品の場合</t>
    <rPh sb="0" eb="2">
      <t>コンゴウ</t>
    </rPh>
    <rPh sb="2" eb="4">
      <t>セイヒン</t>
    </rPh>
    <rPh sb="5" eb="7">
      <t>バアイ</t>
    </rPh>
    <phoneticPr fontId="31"/>
  </si>
  <si>
    <t>みなとカフェ</t>
    <phoneticPr fontId="9"/>
  </si>
  <si>
    <t>令和４年６月６日～令和５年２月１５日</t>
    <rPh sb="0" eb="2">
      <t>レイワ</t>
    </rPh>
    <rPh sb="3" eb="4">
      <t>ネン</t>
    </rPh>
    <rPh sb="5" eb="6">
      <t>ガツ</t>
    </rPh>
    <rPh sb="7" eb="8">
      <t>ニチ</t>
    </rPh>
    <rPh sb="9" eb="11">
      <t>レイワ</t>
    </rPh>
    <rPh sb="12" eb="13">
      <t>ネン</t>
    </rPh>
    <rPh sb="14" eb="15">
      <t>ガツ</t>
    </rPh>
    <rPh sb="17" eb="18">
      <t>ニチ</t>
    </rPh>
    <phoneticPr fontId="9"/>
  </si>
  <si>
    <t>港区芝大門一丁目〇番〇号</t>
    <rPh sb="0" eb="2">
      <t>ミナトク</t>
    </rPh>
    <rPh sb="2" eb="5">
      <t>シバダイモン</t>
    </rPh>
    <rPh sb="5" eb="8">
      <t>イッチョウメ</t>
    </rPh>
    <rPh sb="9" eb="10">
      <t>バン</t>
    </rPh>
    <rPh sb="11" eb="12">
      <t>ゴウ</t>
    </rPh>
    <phoneticPr fontId="9"/>
  </si>
  <si>
    <t>飲食店舗</t>
    <rPh sb="0" eb="2">
      <t>インショク</t>
    </rPh>
    <rPh sb="2" eb="4">
      <t>テンポ</t>
    </rPh>
    <phoneticPr fontId="9"/>
  </si>
  <si>
    <t>株式会社みなと</t>
    <rPh sb="0" eb="4">
      <t>カブシキガイシャ</t>
    </rPh>
    <phoneticPr fontId="9"/>
  </si>
  <si>
    <t>〇〇</t>
    <phoneticPr fontId="9"/>
  </si>
  <si>
    <t>記載してください</t>
    <rPh sb="0" eb="2">
      <t>キサイ</t>
    </rPh>
    <phoneticPr fontId="9"/>
  </si>
  <si>
    <t xml:space="preserve"> </t>
    <phoneticPr fontId="9"/>
  </si>
  <si>
    <t>（例）港区役所</t>
    <rPh sb="3" eb="4">
      <t>ミナト</t>
    </rPh>
    <rPh sb="4" eb="7">
      <t>クヤクショ</t>
    </rPh>
    <phoneticPr fontId="26"/>
  </si>
  <si>
    <t>㎡</t>
    <phoneticPr fontId="26"/>
  </si>
  <si>
    <t>客席数・一日毎の
想定利用人数</t>
    <rPh sb="0" eb="3">
      <t>キャクセキスウ</t>
    </rPh>
    <rPh sb="4" eb="7">
      <t>イチニチゴト</t>
    </rPh>
    <rPh sb="9" eb="11">
      <t>ソウテイ</t>
    </rPh>
    <rPh sb="11" eb="13">
      <t>リヨウ</t>
    </rPh>
    <rPh sb="13" eb="15">
      <t>ニンズウ</t>
    </rPh>
    <phoneticPr fontId="26"/>
  </si>
  <si>
    <t>用途</t>
    <rPh sb="0" eb="2">
      <t>ヨウト</t>
    </rPh>
    <phoneticPr fontId="26"/>
  </si>
  <si>
    <t>立地</t>
    <rPh sb="0" eb="2">
      <t>リッチ</t>
    </rPh>
    <phoneticPr fontId="26"/>
  </si>
  <si>
    <t>所在地：港区○○○</t>
    <rPh sb="0" eb="3">
      <t>ショザイチ</t>
    </rPh>
    <rPh sb="4" eb="6">
      <t>ミナトク</t>
    </rPh>
    <phoneticPr fontId="26"/>
  </si>
  <si>
    <t>◇風営法の許可等の対象となる店舗は本助成金制度の対象となりませんのでご留意ください。</t>
    <rPh sb="1" eb="4">
      <t>フウエイホウ</t>
    </rPh>
    <rPh sb="5" eb="7">
      <t>キョカ</t>
    </rPh>
    <rPh sb="7" eb="8">
      <t>トウ</t>
    </rPh>
    <rPh sb="9" eb="11">
      <t>タイショウ</t>
    </rPh>
    <rPh sb="14" eb="16">
      <t>テンポ</t>
    </rPh>
    <rPh sb="17" eb="18">
      <t>ホン</t>
    </rPh>
    <rPh sb="18" eb="21">
      <t>ジョセイキン</t>
    </rPh>
    <rPh sb="21" eb="23">
      <t>セイド</t>
    </rPh>
    <rPh sb="24" eb="26">
      <t>タイショウ</t>
    </rPh>
    <rPh sb="35" eb="37">
      <t>リュウイ</t>
    </rPh>
    <phoneticPr fontId="26"/>
  </si>
  <si>
    <t>◇短時間の営業ですと評価が厳しくなります。</t>
    <rPh sb="1" eb="4">
      <t>タンジカン</t>
    </rPh>
    <rPh sb="5" eb="7">
      <t>エイギョウ</t>
    </rPh>
    <rPh sb="10" eb="12">
      <t>ヒョウカ</t>
    </rPh>
    <rPh sb="13" eb="14">
      <t>キビ</t>
    </rPh>
    <phoneticPr fontId="26"/>
  </si>
  <si>
    <t>◇店舗利用者等に対し、協定木材が目立つ形で使用されていること。</t>
    <phoneticPr fontId="26"/>
  </si>
  <si>
    <t>◇店舗デザインや木材使用方法等の視点から、どのくらいの話題性が期待できるか。
◇SNS等のソーシャルメディアにより、どのくらいの情報拡散が期待できるか。具体的にどのようなソーシャルメディアを用いるか。</t>
    <rPh sb="76" eb="79">
      <t>グタイテキ</t>
    </rPh>
    <rPh sb="95" eb="96">
      <t>モチ</t>
    </rPh>
    <phoneticPr fontId="26"/>
  </si>
  <si>
    <t>交付申請にあたっての理由</t>
    <rPh sb="0" eb="2">
      <t>コウフ</t>
    </rPh>
    <rPh sb="2" eb="4">
      <t>シンセイ</t>
    </rPh>
    <rPh sb="10" eb="12">
      <t>リユウ</t>
    </rPh>
    <phoneticPr fontId="26"/>
  </si>
  <si>
    <t>評価ポイントの例</t>
    <rPh sb="0" eb="2">
      <t>ヒョウカ</t>
    </rPh>
    <rPh sb="7" eb="8">
      <t>レイ</t>
    </rPh>
    <phoneticPr fontId="26"/>
  </si>
  <si>
    <t>〇〇　〇〇</t>
    <phoneticPr fontId="9"/>
  </si>
  <si>
    <t>★★★0.010：</t>
    <phoneticPr fontId="9"/>
  </si>
  <si>
    <t>★★0.005：</t>
    <phoneticPr fontId="9"/>
  </si>
  <si>
    <t>★0.001：</t>
    <phoneticPr fontId="9"/>
  </si>
  <si>
    <t>星数別基準木材使用量</t>
    <rPh sb="0" eb="1">
      <t>ホシ</t>
    </rPh>
    <rPh sb="1" eb="2">
      <t>スウ</t>
    </rPh>
    <rPh sb="2" eb="3">
      <t>ベツ</t>
    </rPh>
    <rPh sb="3" eb="5">
      <t>キジュン</t>
    </rPh>
    <rPh sb="5" eb="7">
      <t>モクザイ</t>
    </rPh>
    <rPh sb="7" eb="10">
      <t>シヨウリョウ</t>
    </rPh>
    <phoneticPr fontId="9"/>
  </si>
  <si>
    <t>㎥/㎡：</t>
    <phoneticPr fontId="9"/>
  </si>
  <si>
    <t>㎥　</t>
    <phoneticPr fontId="9"/>
  </si>
  <si>
    <t>港区テナント店舗等の木質化モデル創出事業 助成金交付申請 店舗等の概要</t>
    <rPh sb="31" eb="32">
      <t>トウ</t>
    </rPh>
    <phoneticPr fontId="26"/>
  </si>
  <si>
    <t>店舗等の名称</t>
    <rPh sb="0" eb="2">
      <t>テンポ</t>
    </rPh>
    <rPh sb="2" eb="3">
      <t>トウ</t>
    </rPh>
    <rPh sb="4" eb="6">
      <t>メイショウ</t>
    </rPh>
    <phoneticPr fontId="26"/>
  </si>
  <si>
    <t>店舗等の面積</t>
    <rPh sb="0" eb="2">
      <t>テンポ</t>
    </rPh>
    <rPh sb="2" eb="3">
      <t>トウ</t>
    </rPh>
    <rPh sb="4" eb="6">
      <t>メンセキ</t>
    </rPh>
    <phoneticPr fontId="26"/>
  </si>
  <si>
    <t>店舗等の利用対象年齢
及びターゲット</t>
    <rPh sb="0" eb="2">
      <t>テンポ</t>
    </rPh>
    <rPh sb="2" eb="3">
      <t>トウ</t>
    </rPh>
    <rPh sb="4" eb="6">
      <t>リヨウ</t>
    </rPh>
    <rPh sb="6" eb="8">
      <t>タイショウ</t>
    </rPh>
    <rPh sb="8" eb="10">
      <t>ネンレイ</t>
    </rPh>
    <rPh sb="11" eb="12">
      <t>オヨ</t>
    </rPh>
    <phoneticPr fontId="26"/>
  </si>
  <si>
    <t>店舗等の説明
交付申請の理由
（審査委員へのＰＲ）</t>
    <rPh sb="2" eb="3">
      <t>トウ</t>
    </rPh>
    <rPh sb="7" eb="9">
      <t>コウフ</t>
    </rPh>
    <rPh sb="9" eb="11">
      <t>シンセイ</t>
    </rPh>
    <rPh sb="12" eb="14">
      <t>リユウ</t>
    </rPh>
    <rPh sb="16" eb="18">
      <t>シンサ</t>
    </rPh>
    <rPh sb="18" eb="20">
      <t>イイン</t>
    </rPh>
    <phoneticPr fontId="26"/>
  </si>
  <si>
    <r>
      <t>　∟</t>
    </r>
    <r>
      <rPr>
        <u/>
        <sz val="12"/>
        <color theme="1"/>
        <rFont val="BIZ UD明朝 Medium"/>
        <family val="1"/>
        <charset val="128"/>
      </rPr>
      <t>使用箇所の名称を図面と整合が取れるように表記</t>
    </r>
    <r>
      <rPr>
        <sz val="12"/>
        <color theme="1"/>
        <rFont val="BIZ UD明朝 Medium"/>
        <family val="2"/>
        <charset val="128"/>
      </rPr>
      <t>すること</t>
    </r>
    <phoneticPr fontId="26"/>
  </si>
  <si>
    <t>　∟※プルダウンより「使用計画」を選択</t>
    <rPh sb="11" eb="13">
      <t>シヨウ</t>
    </rPh>
    <rPh sb="13" eb="15">
      <t>ケイカク</t>
    </rPh>
    <rPh sb="17" eb="19">
      <t>センタク</t>
    </rPh>
    <phoneticPr fontId="26"/>
  </si>
  <si>
    <t>　∟アピールポイント（特に木材の使用について記載すること）</t>
    <rPh sb="11" eb="12">
      <t>トク</t>
    </rPh>
    <rPh sb="13" eb="15">
      <t>モクザイ</t>
    </rPh>
    <rPh sb="16" eb="18">
      <t>シヨウ</t>
    </rPh>
    <rPh sb="22" eb="24">
      <t>キサイ</t>
    </rPh>
    <phoneticPr fontId="26"/>
  </si>
  <si>
    <t>文字数</t>
    <rPh sb="0" eb="3">
      <t>モジスウ</t>
    </rPh>
    <phoneticPr fontId="9"/>
  </si>
  <si>
    <t>↑その店舗を運営するためのバックヤードも利用量の基準となる面積の対象となります。</t>
    <phoneticPr fontId="9"/>
  </si>
  <si>
    <t>　↑席数（同時最大利用人数）、一日の利用想定人数等は必ず記載してください。</t>
    <rPh sb="5" eb="7">
      <t>ドウジ</t>
    </rPh>
    <rPh sb="7" eb="9">
      <t>サイダイ</t>
    </rPh>
    <rPh sb="9" eb="11">
      <t>リヨウ</t>
    </rPh>
    <rPh sb="11" eb="13">
      <t>ニンズウ</t>
    </rPh>
    <rPh sb="15" eb="17">
      <t>イチニチ</t>
    </rPh>
    <phoneticPr fontId="9"/>
  </si>
  <si>
    <t>　↑本助成金の制度の趣旨を理解し、お金の事だけを記載するような表現は避け、木材の良さを伝えるような表現を行ってください。</t>
    <rPh sb="18" eb="19">
      <t>カネ</t>
    </rPh>
    <rPh sb="20" eb="21">
      <t>コト</t>
    </rPh>
    <rPh sb="24" eb="26">
      <t>キサイ</t>
    </rPh>
    <rPh sb="31" eb="33">
      <t>ヒョウゲン</t>
    </rPh>
    <rPh sb="34" eb="35">
      <t>サ</t>
    </rPh>
    <phoneticPr fontId="9"/>
  </si>
  <si>
    <t>営業日数・営業時間</t>
    <rPh sb="5" eb="7">
      <t>エイギョウ</t>
    </rPh>
    <rPh sb="7" eb="9">
      <t>ジカン</t>
    </rPh>
    <phoneticPr fontId="26"/>
  </si>
  <si>
    <t>○○日／365日　　　　定休日：
ランチ：００：００～００：００　ディナー：００：００～００：００</t>
    <rPh sb="2" eb="3">
      <t>ニチ</t>
    </rPh>
    <rPh sb="7" eb="8">
      <t>ニチ</t>
    </rPh>
    <phoneticPr fontId="9"/>
  </si>
  <si>
    <t>客席数　〇席
一日の利用想定人数　〇〇人（平日）　〇〇人（土日）</t>
    <rPh sb="0" eb="3">
      <t>キャクセキスウ</t>
    </rPh>
    <rPh sb="5" eb="6">
      <t>セキ</t>
    </rPh>
    <rPh sb="7" eb="9">
      <t>イチニチ</t>
    </rPh>
    <rPh sb="10" eb="12">
      <t>リヨウ</t>
    </rPh>
    <rPh sb="12" eb="14">
      <t>ソウテイ</t>
    </rPh>
    <rPh sb="14" eb="16">
      <t>ニンズウ</t>
    </rPh>
    <rPh sb="19" eb="20">
      <t>ニン</t>
    </rPh>
    <rPh sb="21" eb="23">
      <t>ヘイジツ</t>
    </rPh>
    <rPh sb="27" eb="28">
      <t>ニン</t>
    </rPh>
    <rPh sb="29" eb="31">
      <t>ドニチ</t>
    </rPh>
    <phoneticPr fontId="26"/>
  </si>
  <si>
    <t>全年齢　〇〇歳台～〇〇歳台　女性　男性</t>
    <rPh sb="0" eb="3">
      <t>ゼンネンレイ</t>
    </rPh>
    <rPh sb="6" eb="7">
      <t>サイ</t>
    </rPh>
    <rPh sb="7" eb="8">
      <t>ダイ</t>
    </rPh>
    <rPh sb="11" eb="12">
      <t>サイ</t>
    </rPh>
    <rPh sb="12" eb="13">
      <t>ダイ</t>
    </rPh>
    <rPh sb="14" eb="16">
      <t>ジョセイ</t>
    </rPh>
    <rPh sb="17" eb="19">
      <t>ダンセイ</t>
    </rPh>
    <phoneticPr fontId="26"/>
  </si>
  <si>
    <t>　○○線○○駅から徒歩○分、○○線○○駅から徒歩○分の立地に「店舗名称○○○」カフェ・レストランを開設します。
　利用者に「○○な空間で○○を楽しんで欲しい」、「○○感のあるデザインにしたい」、「○○なイメージを払拭したい」とのオーナーの要望から、木材活用の検討が始まり、アドバイザー等を利用しながら、協議を重ね、今回の助成金申請に至りました。
　カウンターや建具、椅子などに協定木材（○○市）が活用されており、みなとモデル制度の認証ランクは★★になります。 
　また、助成事業の対象にはなりませんが、○○の天板や○○の突板などにも国産材や外国産材の木材が活用され、店舗全体で木質化が図られています。
　○○なお店ではありますが、SNS等を活用した情報発信に力を入れること、区が実施する木材活用に向けた普及活動に全面的に協力していただくことを約束しています。</t>
    <rPh sb="16" eb="17">
      <t>セン</t>
    </rPh>
    <rPh sb="31" eb="33">
      <t>テンポ</t>
    </rPh>
    <rPh sb="33" eb="35">
      <t>メイショウ</t>
    </rPh>
    <phoneticPr fontId="26"/>
  </si>
  <si>
    <t>※本資料はエクセルデータでも併せて御提出下さい。</t>
    <rPh sb="1" eb="2">
      <t>ホン</t>
    </rPh>
    <rPh sb="2" eb="4">
      <t>シリョウ</t>
    </rPh>
    <rPh sb="14" eb="15">
      <t>アワ</t>
    </rPh>
    <rPh sb="17" eb="20">
      <t>ゴテイシュツ</t>
    </rPh>
    <rPh sb="20" eb="21">
      <t>クダ</t>
    </rPh>
    <phoneticPr fontId="9"/>
  </si>
  <si>
    <t>最大400文字程度</t>
    <rPh sb="0" eb="2">
      <t>サイダイ</t>
    </rPh>
    <rPh sb="5" eb="7">
      <t>モジ</t>
    </rPh>
    <rPh sb="7" eb="9">
      <t>テイド</t>
    </rPh>
    <phoneticPr fontId="9"/>
  </si>
  <si>
    <t>　　木材使用箇所にマーキングやカラーリングを行うこと</t>
    <phoneticPr fontId="9"/>
  </si>
  <si>
    <t>　　（例：フローリングA→図面にもフローリングAと表記）</t>
    <rPh sb="3" eb="4">
      <t>レイ</t>
    </rPh>
    <rPh sb="13" eb="15">
      <t>ズメン</t>
    </rPh>
    <rPh sb="25" eb="27">
      <t>ヒョウキ</t>
    </rPh>
    <phoneticPr fontId="9"/>
  </si>
  <si>
    <r>
      <t>事業者を証明する資料の</t>
    </r>
    <r>
      <rPr>
        <u/>
        <sz val="12"/>
        <color theme="1"/>
        <rFont val="BIZ UDPゴシック"/>
        <family val="3"/>
        <charset val="128"/>
      </rPr>
      <t>写し</t>
    </r>
    <r>
      <rPr>
        <sz val="12"/>
        <color theme="1"/>
        <rFont val="BIZ UDPゴシック"/>
        <family val="3"/>
        <charset val="128"/>
      </rPr>
      <t>　※発行から３か月以内のもの</t>
    </r>
    <rPh sb="0" eb="3">
      <t>ジギョウシャ</t>
    </rPh>
    <rPh sb="4" eb="6">
      <t>ショウメイ</t>
    </rPh>
    <rPh sb="8" eb="10">
      <t>シリョウ</t>
    </rPh>
    <rPh sb="11" eb="12">
      <t>ウツ</t>
    </rPh>
    <phoneticPr fontId="26"/>
  </si>
  <si>
    <r>
      <t>事業地を証明する資料の</t>
    </r>
    <r>
      <rPr>
        <u/>
        <sz val="12"/>
        <color theme="1"/>
        <rFont val="BIZ UDPゴシック"/>
        <family val="3"/>
        <charset val="128"/>
      </rPr>
      <t>写し</t>
    </r>
    <rPh sb="0" eb="2">
      <t>ジギョウ</t>
    </rPh>
    <rPh sb="2" eb="3">
      <t>チ</t>
    </rPh>
    <rPh sb="4" eb="6">
      <t>ショウメイ</t>
    </rPh>
    <rPh sb="8" eb="10">
      <t>シリョウ</t>
    </rPh>
    <rPh sb="11" eb="12">
      <t>ウツ</t>
    </rPh>
    <phoneticPr fontId="26"/>
  </si>
  <si>
    <r>
      <t>　∟詳細が分かるように、</t>
    </r>
    <r>
      <rPr>
        <b/>
        <sz val="12"/>
        <color rgb="FFFF0000"/>
        <rFont val="BIZ UD明朝 Medium"/>
        <family val="1"/>
        <charset val="128"/>
      </rPr>
      <t>１式表示だけは不可</t>
    </r>
    <r>
      <rPr>
        <sz val="12"/>
        <color theme="1"/>
        <rFont val="BIZ UD明朝 Medium"/>
        <family val="2"/>
        <charset val="128"/>
      </rPr>
      <t>　※原則２社以上</t>
    </r>
    <rPh sb="2" eb="4">
      <t>ショウサイ</t>
    </rPh>
    <rPh sb="5" eb="6">
      <t>ワ</t>
    </rPh>
    <rPh sb="13" eb="14">
      <t>シキ</t>
    </rPh>
    <rPh sb="14" eb="16">
      <t>ヒョウジ</t>
    </rPh>
    <rPh sb="19" eb="21">
      <t>フカ</t>
    </rPh>
    <rPh sb="23" eb="25">
      <t>ゲンソク</t>
    </rPh>
    <rPh sb="26" eb="29">
      <t>シャイジョウ</t>
    </rPh>
    <phoneticPr fontId="26"/>
  </si>
  <si>
    <t>◆指定様式　◇任意様式　　　正・副　計２部（副は正の写し可）</t>
    <rPh sb="1" eb="3">
      <t>シテイ</t>
    </rPh>
    <rPh sb="3" eb="5">
      <t>ヨウシキ</t>
    </rPh>
    <rPh sb="7" eb="9">
      <t>ニンイ</t>
    </rPh>
    <rPh sb="9" eb="11">
      <t>ヨウシキ</t>
    </rPh>
    <rPh sb="18" eb="19">
      <t>ケイ</t>
    </rPh>
    <rPh sb="20" eb="21">
      <t>ブ</t>
    </rPh>
    <phoneticPr fontId="9"/>
  </si>
  <si>
    <t>　　協定木材の使用箇所が分かるように表記すること</t>
    <rPh sb="2" eb="4">
      <t>キョウテイ</t>
    </rPh>
    <rPh sb="4" eb="6">
      <t>モクザイ</t>
    </rPh>
    <rPh sb="7" eb="9">
      <t>シヨウ</t>
    </rPh>
    <rPh sb="9" eb="11">
      <t>カショ</t>
    </rPh>
    <rPh sb="12" eb="13">
      <t>ワ</t>
    </rPh>
    <rPh sb="18" eb="20">
      <t>ヒョウキ</t>
    </rPh>
    <phoneticPr fontId="9"/>
  </si>
  <si>
    <r>
      <t>助成対象経費に係る見積書の</t>
    </r>
    <r>
      <rPr>
        <u/>
        <sz val="12"/>
        <color theme="1"/>
        <rFont val="BIZ UDゴシック"/>
        <family val="3"/>
        <charset val="128"/>
      </rPr>
      <t>写し</t>
    </r>
    <r>
      <rPr>
        <sz val="12"/>
        <color theme="1"/>
        <rFont val="BIZ UDゴシック"/>
        <family val="3"/>
        <charset val="128"/>
      </rPr>
      <t>（申請者宛であるもの）</t>
    </r>
    <phoneticPr fontId="9"/>
  </si>
  <si>
    <t>　　※平面図等の図面と乖離しないイメージ図とすること</t>
    <rPh sb="6" eb="7">
      <t>ナド</t>
    </rPh>
    <rPh sb="8" eb="10">
      <t>ズメン</t>
    </rPh>
    <rPh sb="11" eb="13">
      <t>カイリ</t>
    </rPh>
    <rPh sb="20" eb="21">
      <t>ズ</t>
    </rPh>
    <phoneticPr fontId="9"/>
  </si>
  <si>
    <r>
      <t>完成後の店舗イメージがわかるパース図　</t>
    </r>
    <r>
      <rPr>
        <b/>
        <u/>
        <sz val="12"/>
        <color theme="1"/>
        <rFont val="BIZ UDPゴシック"/>
        <family val="3"/>
        <charset val="128"/>
      </rPr>
      <t>複数枚（必須）</t>
    </r>
    <rPh sb="0" eb="2">
      <t>カンセイ</t>
    </rPh>
    <rPh sb="2" eb="3">
      <t>ゴ</t>
    </rPh>
    <rPh sb="4" eb="6">
      <t>テンポ</t>
    </rPh>
    <rPh sb="17" eb="18">
      <t>ズ</t>
    </rPh>
    <rPh sb="19" eb="22">
      <t>フクスウマイ</t>
    </rPh>
    <rPh sb="23" eb="25">
      <t>ヒッス</t>
    </rPh>
    <phoneticPr fontId="26"/>
  </si>
  <si>
    <t>　　（※人工・数量等が分かるような内訳書とすること）</t>
    <phoneticPr fontId="9"/>
  </si>
  <si>
    <t>　∟□工事名称　□工事場所　□日付　□押印</t>
    <rPh sb="15" eb="17">
      <t>ヒヅケ</t>
    </rPh>
    <rPh sb="19" eb="21">
      <t>オウイン</t>
    </rPh>
    <phoneticPr fontId="9"/>
  </si>
  <si>
    <t>助成金交付申請書　（記名押印 又は 直筆による署名必須）</t>
    <rPh sb="0" eb="3">
      <t>ジョセイキン</t>
    </rPh>
    <rPh sb="3" eb="5">
      <t>コウフ</t>
    </rPh>
    <rPh sb="5" eb="8">
      <t>シンセイショ</t>
    </rPh>
    <rPh sb="10" eb="12">
      <t>キメイ</t>
    </rPh>
    <phoneticPr fontId="26"/>
  </si>
  <si>
    <r>
      <t>　　</t>
    </r>
    <r>
      <rPr>
        <u/>
        <sz val="12"/>
        <color theme="1"/>
        <rFont val="BIZ UD明朝 Medium"/>
        <family val="1"/>
        <charset val="128"/>
      </rPr>
      <t>使用数量調書と箇所の整合が取れるように表記</t>
    </r>
    <r>
      <rPr>
        <sz val="12"/>
        <color theme="1"/>
        <rFont val="BIZ UD明朝 Medium"/>
        <family val="2"/>
        <charset val="128"/>
      </rPr>
      <t>すること</t>
    </r>
    <phoneticPr fontId="9"/>
  </si>
  <si>
    <t>　∟パース図は店内の全体的な様子がわかるもの（２枚以上）</t>
    <phoneticPr fontId="26"/>
  </si>
  <si>
    <r>
      <t>　∟</t>
    </r>
    <r>
      <rPr>
        <u/>
        <sz val="12"/>
        <color theme="1"/>
        <rFont val="BIZ UD明朝 Medium"/>
        <family val="1"/>
        <charset val="128"/>
      </rPr>
      <t>協定木材を使用する部分</t>
    </r>
    <r>
      <rPr>
        <sz val="12"/>
        <color theme="1"/>
        <rFont val="BIZ UD明朝 Medium"/>
        <family val="2"/>
        <charset val="128"/>
      </rPr>
      <t>がわかるもの（</t>
    </r>
    <r>
      <rPr>
        <u/>
        <sz val="12"/>
        <color theme="1"/>
        <rFont val="BIZ UD明朝 Medium"/>
        <family val="1"/>
        <charset val="128"/>
      </rPr>
      <t>各所１枚以上</t>
    </r>
    <r>
      <rPr>
        <sz val="12"/>
        <color theme="1"/>
        <rFont val="BIZ UD明朝 Medium"/>
        <family val="2"/>
        <charset val="128"/>
      </rPr>
      <t>）</t>
    </r>
    <rPh sb="2" eb="4">
      <t>キョウテイ</t>
    </rPh>
    <rPh sb="4" eb="6">
      <t>モクザイ</t>
    </rPh>
    <rPh sb="7" eb="9">
      <t>シヨウ</t>
    </rPh>
    <rPh sb="11" eb="13">
      <t>ブブン</t>
    </rPh>
    <rPh sb="20" eb="22">
      <t>カクショ</t>
    </rPh>
    <phoneticPr fontId="9"/>
  </si>
  <si>
    <t>　∟外装がある場合は外装イメージ図</t>
    <rPh sb="2" eb="4">
      <t>ガイソウ</t>
    </rPh>
    <rPh sb="7" eb="9">
      <t>バアイ</t>
    </rPh>
    <rPh sb="10" eb="12">
      <t>ガイソウ</t>
    </rPh>
    <rPh sb="16" eb="17">
      <t>ズ</t>
    </rPh>
    <phoneticPr fontId="9"/>
  </si>
  <si>
    <t>　　※本制度の趣旨を理解した上で木材についてPRして下さい</t>
    <rPh sb="3" eb="4">
      <t>ホン</t>
    </rPh>
    <rPh sb="4" eb="6">
      <t>セイド</t>
    </rPh>
    <rPh sb="7" eb="9">
      <t>シュシ</t>
    </rPh>
    <rPh sb="10" eb="12">
      <t>リカイ</t>
    </rPh>
    <rPh sb="14" eb="15">
      <t>ウエ</t>
    </rPh>
    <rPh sb="16" eb="18">
      <t>モクザイ</t>
    </rPh>
    <rPh sb="26" eb="27">
      <t>クダ</t>
    </rPh>
    <phoneticPr fontId="26"/>
  </si>
  <si>
    <t>ﾊﾟｰﾃｨｸﾙﾎﾞｰﾄﾞ</t>
  </si>
  <si>
    <t>式</t>
    <rPh sb="0" eb="1">
      <t>シキ</t>
    </rPh>
    <phoneticPr fontId="9"/>
  </si>
  <si>
    <t>工程表（スケジュール）　完了時までの申請スケジュール等</t>
    <rPh sb="0" eb="3">
      <t>コウテイヒョウ</t>
    </rPh>
    <rPh sb="12" eb="14">
      <t>カンリョウ</t>
    </rPh>
    <rPh sb="14" eb="15">
      <t>ジ</t>
    </rPh>
    <rPh sb="18" eb="20">
      <t>シンセイ</t>
    </rPh>
    <rPh sb="26" eb="27">
      <t>トウ</t>
    </rPh>
    <phoneticPr fontId="26"/>
  </si>
  <si>
    <r>
      <t xml:space="preserve">◇原則として利用者を制限しないことが要件。
</t>
    </r>
    <r>
      <rPr>
        <sz val="10"/>
        <color rgb="FFFF0000"/>
        <rFont val="BIZ UDP明朝 Medium"/>
        <family val="1"/>
        <charset val="128"/>
      </rPr>
      <t>　➡利用者が限られると評価が厳しくなります。場合によって、会員制・予約制等は利用者が限られると判断される可能性があります。一般の利用者が予約なしに自由に出入り出来るものを想定して下さい。</t>
    </r>
    <rPh sb="1" eb="3">
      <t>ゲンソク</t>
    </rPh>
    <rPh sb="6" eb="9">
      <t>リヨウシャ</t>
    </rPh>
    <rPh sb="10" eb="12">
      <t>セイゲン</t>
    </rPh>
    <rPh sb="18" eb="20">
      <t>ヨウケン</t>
    </rPh>
    <rPh sb="44" eb="46">
      <t>バアイ</t>
    </rPh>
    <rPh sb="51" eb="54">
      <t>カイインセイ</t>
    </rPh>
    <rPh sb="58" eb="59">
      <t>ナド</t>
    </rPh>
    <phoneticPr fontId="26"/>
  </si>
  <si>
    <r>
      <t xml:space="preserve">◇利用者が出入りできる区画に使用されている協定木材はどのくらいか。
</t>
    </r>
    <r>
      <rPr>
        <sz val="10"/>
        <color rgb="FFFF0000"/>
        <rFont val="BIZ UDP明朝 Medium"/>
        <family val="1"/>
        <charset val="128"/>
      </rPr>
      <t>　➡利用者が出入りできる部分への利用が助成金の対象です。</t>
    </r>
    <rPh sb="36" eb="39">
      <t>リヨウシャ</t>
    </rPh>
    <rPh sb="40" eb="42">
      <t>デイ</t>
    </rPh>
    <rPh sb="46" eb="48">
      <t>ブブン</t>
    </rPh>
    <rPh sb="50" eb="52">
      <t>リヨウ</t>
    </rPh>
    <rPh sb="53" eb="56">
      <t>ジョセイキン</t>
    </rPh>
    <rPh sb="57" eb="59">
      <t>タイショウ</t>
    </rPh>
    <phoneticPr fontId="26"/>
  </si>
  <si>
    <r>
      <t xml:space="preserve">◇店舗内の利用者が店内（利用者が出入りできる区画）を見回した時に、協定木材をどのくらい視認できる店舗デザインか。
◇協定材以外（国産材・外国産材・木目調の材料など）でも、全体的な木質的化に取組んでいるか。
</t>
    </r>
    <r>
      <rPr>
        <sz val="10"/>
        <color rgb="FFFF0000"/>
        <rFont val="BIZ UDP明朝 Medium"/>
        <family val="1"/>
        <charset val="128"/>
      </rPr>
      <t>　➡全体的に木質化をイメージできるようになっていると良い。</t>
    </r>
    <rPh sb="105" eb="108">
      <t>ゼンタイテキ</t>
    </rPh>
    <rPh sb="109" eb="112">
      <t>モクシツカ</t>
    </rPh>
    <rPh sb="129" eb="130">
      <t>ヨ</t>
    </rPh>
    <phoneticPr fontId="26"/>
  </si>
  <si>
    <r>
      <t xml:space="preserve">◇みなとモデル制度の認証ランク。
</t>
    </r>
    <r>
      <rPr>
        <sz val="10"/>
        <color rgb="FFFF0000"/>
        <rFont val="BIZ UDP明朝 Medium"/>
        <family val="1"/>
        <charset val="128"/>
      </rPr>
      <t>　➡小さい店舗の場合★の取得が比較的容易なため、★★★だと良い。</t>
    </r>
    <rPh sb="19" eb="20">
      <t>チイ</t>
    </rPh>
    <rPh sb="22" eb="24">
      <t>テンポ</t>
    </rPh>
    <rPh sb="25" eb="27">
      <t>バアイ</t>
    </rPh>
    <rPh sb="29" eb="31">
      <t>シュトク</t>
    </rPh>
    <rPh sb="32" eb="35">
      <t>ヒカクテキ</t>
    </rPh>
    <rPh sb="35" eb="37">
      <t>ヨウイ</t>
    </rPh>
    <rPh sb="46" eb="47">
      <t>ヨ</t>
    </rPh>
    <phoneticPr fontId="26"/>
  </si>
  <si>
    <r>
      <t xml:space="preserve">◇路面店や商業施設等に入居している店舗等で、店舗利用者以外の者が店外から協定木材をどのくらい視認できるか。
</t>
    </r>
    <r>
      <rPr>
        <sz val="10"/>
        <color rgb="FFFF0000"/>
        <rFont val="BIZ UDP明朝 Medium"/>
        <family val="1"/>
        <charset val="128"/>
      </rPr>
      <t>　➡外装・外構・看板などに利用されているか？ガラス張りなどで、内部の木材利用の状況などが確認できるデザインだと良い。</t>
    </r>
    <rPh sb="56" eb="58">
      <t>ガイソウ</t>
    </rPh>
    <rPh sb="59" eb="61">
      <t>ガイコウ</t>
    </rPh>
    <rPh sb="62" eb="64">
      <t>カンバン</t>
    </rPh>
    <rPh sb="67" eb="69">
      <t>リヨウ</t>
    </rPh>
    <rPh sb="79" eb="80">
      <t>バ</t>
    </rPh>
    <rPh sb="85" eb="87">
      <t>ナイブ</t>
    </rPh>
    <rPh sb="88" eb="90">
      <t>モクザイ</t>
    </rPh>
    <rPh sb="90" eb="92">
      <t>リヨウ</t>
    </rPh>
    <rPh sb="93" eb="95">
      <t>ジョウキョウ</t>
    </rPh>
    <rPh sb="98" eb="100">
      <t>カクニン</t>
    </rPh>
    <rPh sb="109" eb="110">
      <t>ヨ</t>
    </rPh>
    <phoneticPr fontId="26"/>
  </si>
  <si>
    <r>
      <t xml:space="preserve">◇立地、用途等から店舗利用者等以外の者へのPR性が期待できるか。
</t>
    </r>
    <r>
      <rPr>
        <sz val="10"/>
        <color rgb="FFFF0000"/>
        <rFont val="BIZ UDP明朝 Medium"/>
        <family val="1"/>
        <charset val="128"/>
      </rPr>
      <t>　➡店外から木材利用が視認できない場合のＰＲ性の確認。</t>
    </r>
    <rPh sb="35" eb="37">
      <t>テンガイ</t>
    </rPh>
    <rPh sb="39" eb="41">
      <t>モクザイ</t>
    </rPh>
    <rPh sb="41" eb="43">
      <t>リヨウ</t>
    </rPh>
    <rPh sb="44" eb="46">
      <t>シニン</t>
    </rPh>
    <rPh sb="50" eb="52">
      <t>バアイ</t>
    </rPh>
    <rPh sb="55" eb="56">
      <t>セイ</t>
    </rPh>
    <rPh sb="57" eb="59">
      <t>カクニン</t>
    </rPh>
    <phoneticPr fontId="26"/>
  </si>
  <si>
    <t>滝上町</t>
    <rPh sb="0" eb="2">
      <t>タキノウエ</t>
    </rPh>
    <rPh sb="2" eb="3">
      <t>チョウ</t>
    </rPh>
    <phoneticPr fontId="2"/>
  </si>
  <si>
    <t>津別町</t>
    <rPh sb="0" eb="3">
      <t>ツベツチョウ</t>
    </rPh>
    <phoneticPr fontId="2"/>
  </si>
  <si>
    <t>豊富町</t>
    <rPh sb="0" eb="2">
      <t>トヨトミ</t>
    </rPh>
    <rPh sb="2" eb="3">
      <t>チョウ</t>
    </rPh>
    <phoneticPr fontId="2"/>
  </si>
  <si>
    <t>森町</t>
    <rPh sb="0" eb="2">
      <t>モリマチ</t>
    </rPh>
    <phoneticPr fontId="2"/>
  </si>
  <si>
    <t>十和田市</t>
    <rPh sb="0" eb="4">
      <t>トワダシ</t>
    </rPh>
    <phoneticPr fontId="2"/>
  </si>
  <si>
    <t>葛巻町</t>
    <rPh sb="0" eb="2">
      <t>クズマキ</t>
    </rPh>
    <rPh sb="2" eb="3">
      <t>チョウ</t>
    </rPh>
    <phoneticPr fontId="2"/>
  </si>
  <si>
    <t>住田町</t>
    <rPh sb="0" eb="3">
      <t>スミタチョウ</t>
    </rPh>
    <phoneticPr fontId="2"/>
  </si>
  <si>
    <t>石巻市</t>
    <rPh sb="0" eb="3">
      <t>イシノマキシ</t>
    </rPh>
    <phoneticPr fontId="2"/>
  </si>
  <si>
    <t>大館市</t>
    <rPh sb="0" eb="3">
      <t>オオダテシ</t>
    </rPh>
    <phoneticPr fontId="2"/>
  </si>
  <si>
    <t>上小阿仁村</t>
    <rPh sb="0" eb="5">
      <t>カミコアニムラ</t>
    </rPh>
    <phoneticPr fontId="2"/>
  </si>
  <si>
    <t>湯沢市</t>
    <rPh sb="0" eb="3">
      <t>ユザワシ</t>
    </rPh>
    <phoneticPr fontId="2"/>
  </si>
  <si>
    <t>金山町</t>
    <rPh sb="0" eb="2">
      <t>カナヤマ</t>
    </rPh>
    <rPh sb="2" eb="3">
      <t>チョウ</t>
    </rPh>
    <phoneticPr fontId="2"/>
  </si>
  <si>
    <t>白鷹町</t>
    <rPh sb="0" eb="3">
      <t>シラタカマチ</t>
    </rPh>
    <phoneticPr fontId="2"/>
  </si>
  <si>
    <t>いわき市</t>
    <rPh sb="3" eb="4">
      <t>シ</t>
    </rPh>
    <phoneticPr fontId="2"/>
  </si>
  <si>
    <t>古殿町</t>
    <rPh sb="0" eb="3">
      <t>フルドノマチ</t>
    </rPh>
    <phoneticPr fontId="2"/>
  </si>
  <si>
    <t>塙町</t>
    <rPh sb="0" eb="2">
      <t>ハナワマチ</t>
    </rPh>
    <phoneticPr fontId="2"/>
  </si>
  <si>
    <t>鹿沼市</t>
    <rPh sb="0" eb="3">
      <t>カヌマシ</t>
    </rPh>
    <phoneticPr fontId="2"/>
  </si>
  <si>
    <t>日光市</t>
    <rPh sb="0" eb="3">
      <t>ニッコウシ</t>
    </rPh>
    <phoneticPr fontId="2"/>
  </si>
  <si>
    <t>沼田市</t>
    <rPh sb="0" eb="3">
      <t>ヌマタシ</t>
    </rPh>
    <phoneticPr fontId="2"/>
  </si>
  <si>
    <t>秩父市</t>
    <rPh sb="0" eb="3">
      <t>チチブシ</t>
    </rPh>
    <phoneticPr fontId="2"/>
  </si>
  <si>
    <t>飯能市</t>
    <rPh sb="0" eb="3">
      <t>ハンノウシ</t>
    </rPh>
    <phoneticPr fontId="2"/>
  </si>
  <si>
    <t>港区</t>
    <rPh sb="0" eb="2">
      <t>ミナトク</t>
    </rPh>
    <phoneticPr fontId="2"/>
  </si>
  <si>
    <t>村上市</t>
    <rPh sb="0" eb="2">
      <t>ムラカミ</t>
    </rPh>
    <rPh sb="2" eb="3">
      <t>シ</t>
    </rPh>
    <phoneticPr fontId="2"/>
  </si>
  <si>
    <t>あわら市</t>
    <rPh sb="3" eb="4">
      <t>シ</t>
    </rPh>
    <phoneticPr fontId="2"/>
  </si>
  <si>
    <t>坂井市</t>
    <rPh sb="0" eb="3">
      <t>サカイシ</t>
    </rPh>
    <phoneticPr fontId="2"/>
  </si>
  <si>
    <t>大月市</t>
    <rPh sb="0" eb="3">
      <t>オオツキシ</t>
    </rPh>
    <phoneticPr fontId="2"/>
  </si>
  <si>
    <t>丹波山村</t>
    <rPh sb="0" eb="3">
      <t>タバヤマ</t>
    </rPh>
    <rPh sb="3" eb="4">
      <t>ムラ</t>
    </rPh>
    <phoneticPr fontId="2"/>
  </si>
  <si>
    <t>北杜市</t>
    <rPh sb="0" eb="3">
      <t>ホクトシ</t>
    </rPh>
    <phoneticPr fontId="2"/>
  </si>
  <si>
    <t>身延町</t>
    <rPh sb="0" eb="3">
      <t>ミノブチョウ</t>
    </rPh>
    <phoneticPr fontId="2"/>
  </si>
  <si>
    <t>天龍村</t>
    <rPh sb="0" eb="2">
      <t>テンリュウ</t>
    </rPh>
    <rPh sb="2" eb="3">
      <t>ムラ</t>
    </rPh>
    <phoneticPr fontId="2"/>
  </si>
  <si>
    <t>高山市</t>
    <rPh sb="0" eb="3">
      <t>タカヤマシ</t>
    </rPh>
    <phoneticPr fontId="2"/>
  </si>
  <si>
    <t>東白川村</t>
    <rPh sb="0" eb="4">
      <t>ヒガシシラカワムラ</t>
    </rPh>
    <phoneticPr fontId="2"/>
  </si>
  <si>
    <t>川根本町</t>
    <rPh sb="0" eb="2">
      <t>カワネ</t>
    </rPh>
    <rPh sb="2" eb="4">
      <t>ホンチョウ</t>
    </rPh>
    <phoneticPr fontId="2"/>
  </si>
  <si>
    <t>静岡市</t>
    <rPh sb="0" eb="3">
      <t>シズオカシ</t>
    </rPh>
    <phoneticPr fontId="2"/>
  </si>
  <si>
    <t>浜松市</t>
    <rPh sb="0" eb="3">
      <t>ハママツシ</t>
    </rPh>
    <phoneticPr fontId="2"/>
  </si>
  <si>
    <t>富士市</t>
    <rPh sb="0" eb="2">
      <t>フジ</t>
    </rPh>
    <rPh sb="2" eb="3">
      <t>シ</t>
    </rPh>
    <phoneticPr fontId="2"/>
  </si>
  <si>
    <t>富士宮市</t>
    <rPh sb="0" eb="4">
      <t>フジノミヤシ</t>
    </rPh>
    <phoneticPr fontId="2"/>
  </si>
  <si>
    <t>尾鷲市</t>
    <rPh sb="0" eb="3">
      <t>オワセシ</t>
    </rPh>
    <phoneticPr fontId="2"/>
  </si>
  <si>
    <t>紀北町</t>
    <rPh sb="0" eb="1">
      <t>キ</t>
    </rPh>
    <rPh sb="1" eb="2">
      <t>ホク</t>
    </rPh>
    <rPh sb="2" eb="3">
      <t>チョウ</t>
    </rPh>
    <phoneticPr fontId="2"/>
  </si>
  <si>
    <t>松阪市</t>
    <rPh sb="0" eb="2">
      <t>マツザカ</t>
    </rPh>
    <rPh sb="2" eb="3">
      <t>シ</t>
    </rPh>
    <phoneticPr fontId="2"/>
  </si>
  <si>
    <t>多賀町</t>
    <rPh sb="0" eb="3">
      <t>タガチョウ</t>
    </rPh>
    <phoneticPr fontId="2"/>
  </si>
  <si>
    <t>宍粟市</t>
    <rPh sb="0" eb="2">
      <t>シソウ</t>
    </rPh>
    <rPh sb="2" eb="3">
      <t>シ</t>
    </rPh>
    <phoneticPr fontId="2"/>
  </si>
  <si>
    <t>宇陀市</t>
    <rPh sb="0" eb="2">
      <t>ウダ</t>
    </rPh>
    <rPh sb="2" eb="3">
      <t>シ</t>
    </rPh>
    <phoneticPr fontId="2"/>
  </si>
  <si>
    <t>川上村</t>
    <rPh sb="0" eb="3">
      <t>カワカミムラ</t>
    </rPh>
    <phoneticPr fontId="2"/>
  </si>
  <si>
    <t>黒滝村</t>
    <rPh sb="0" eb="3">
      <t>クロタキムラ</t>
    </rPh>
    <phoneticPr fontId="2"/>
  </si>
  <si>
    <t>十津川村</t>
    <rPh sb="0" eb="4">
      <t>トツカワムラ</t>
    </rPh>
    <phoneticPr fontId="2"/>
  </si>
  <si>
    <t>東吉野村</t>
    <rPh sb="0" eb="1">
      <t>ヒガシ</t>
    </rPh>
    <rPh sb="1" eb="3">
      <t>ヨシノ</t>
    </rPh>
    <rPh sb="3" eb="4">
      <t>ムラ</t>
    </rPh>
    <phoneticPr fontId="2"/>
  </si>
  <si>
    <t>吉野町</t>
    <rPh sb="0" eb="2">
      <t>ヨシノ</t>
    </rPh>
    <rPh sb="2" eb="3">
      <t>チョウ</t>
    </rPh>
    <phoneticPr fontId="2"/>
  </si>
  <si>
    <t>新宮市</t>
    <rPh sb="0" eb="3">
      <t>シングウシ</t>
    </rPh>
    <phoneticPr fontId="2"/>
  </si>
  <si>
    <t>智頭町</t>
    <rPh sb="0" eb="3">
      <t>チズチョウ</t>
    </rPh>
    <phoneticPr fontId="2"/>
  </si>
  <si>
    <t>南部町</t>
    <rPh sb="0" eb="2">
      <t>ナンブ</t>
    </rPh>
    <rPh sb="2" eb="3">
      <t>マチ</t>
    </rPh>
    <phoneticPr fontId="2"/>
  </si>
  <si>
    <t>日南町</t>
    <rPh sb="0" eb="3">
      <t>ニチナンチョウ</t>
    </rPh>
    <phoneticPr fontId="2"/>
  </si>
  <si>
    <t>隠岐の島町</t>
    <rPh sb="0" eb="2">
      <t>オキ</t>
    </rPh>
    <rPh sb="3" eb="4">
      <t>シマ</t>
    </rPh>
    <rPh sb="4" eb="5">
      <t>チョウ</t>
    </rPh>
    <phoneticPr fontId="2"/>
  </si>
  <si>
    <t>津山市</t>
    <rPh sb="0" eb="3">
      <t>ツヤマシ</t>
    </rPh>
    <phoneticPr fontId="2"/>
  </si>
  <si>
    <t>西粟倉村</t>
    <rPh sb="0" eb="1">
      <t>ニシ</t>
    </rPh>
    <rPh sb="1" eb="3">
      <t>アワクラ</t>
    </rPh>
    <rPh sb="3" eb="4">
      <t>ムラ</t>
    </rPh>
    <phoneticPr fontId="2"/>
  </si>
  <si>
    <t>真庭市</t>
    <rPh sb="0" eb="2">
      <t>マニワ</t>
    </rPh>
    <rPh sb="2" eb="3">
      <t>シ</t>
    </rPh>
    <phoneticPr fontId="6"/>
  </si>
  <si>
    <t>長門市</t>
    <rPh sb="0" eb="3">
      <t>ナガトシ</t>
    </rPh>
    <phoneticPr fontId="2"/>
  </si>
  <si>
    <t>那賀町</t>
    <rPh sb="0" eb="2">
      <t>ナカ</t>
    </rPh>
    <rPh sb="2" eb="3">
      <t>チョウ</t>
    </rPh>
    <phoneticPr fontId="2"/>
  </si>
  <si>
    <t>三好市</t>
    <rPh sb="0" eb="2">
      <t>ミヨシ</t>
    </rPh>
    <rPh sb="2" eb="3">
      <t>シ</t>
    </rPh>
    <phoneticPr fontId="2"/>
  </si>
  <si>
    <t>久万高原町</t>
    <rPh sb="0" eb="2">
      <t>クマ</t>
    </rPh>
    <rPh sb="2" eb="4">
      <t>コウゲン</t>
    </rPh>
    <rPh sb="4" eb="5">
      <t>マチ</t>
    </rPh>
    <phoneticPr fontId="2"/>
  </si>
  <si>
    <t>西条市</t>
    <rPh sb="0" eb="3">
      <t>サイジョウシ</t>
    </rPh>
    <phoneticPr fontId="2"/>
  </si>
  <si>
    <t>西予市</t>
    <rPh sb="0" eb="1">
      <t>ニシ</t>
    </rPh>
    <rPh sb="1" eb="2">
      <t>ヨ</t>
    </rPh>
    <rPh sb="2" eb="3">
      <t>シ</t>
    </rPh>
    <phoneticPr fontId="2"/>
  </si>
  <si>
    <t>馬路村</t>
    <rPh sb="0" eb="3">
      <t>ウマジムラ</t>
    </rPh>
    <phoneticPr fontId="2"/>
  </si>
  <si>
    <t>四万十町</t>
    <rPh sb="0" eb="4">
      <t>シマントチョウ</t>
    </rPh>
    <phoneticPr fontId="2"/>
  </si>
  <si>
    <t>本山町</t>
    <rPh sb="0" eb="3">
      <t>モトヤマチョウ</t>
    </rPh>
    <phoneticPr fontId="2"/>
  </si>
  <si>
    <t>八女市</t>
    <rPh sb="0" eb="3">
      <t>ヤメシ</t>
    </rPh>
    <phoneticPr fontId="2"/>
  </si>
  <si>
    <t>湯前町</t>
    <rPh sb="0" eb="3">
      <t>ユノマエマチ</t>
    </rPh>
    <phoneticPr fontId="2"/>
  </si>
  <si>
    <t>えびの市</t>
    <rPh sb="3" eb="4">
      <t>シ</t>
    </rPh>
    <phoneticPr fontId="2"/>
  </si>
  <si>
    <t>日南市</t>
    <rPh sb="0" eb="3">
      <t>ニチナンシ</t>
    </rPh>
    <phoneticPr fontId="2"/>
  </si>
  <si>
    <t>延岡市</t>
    <rPh sb="0" eb="3">
      <t>ノベオカシ</t>
    </rPh>
    <phoneticPr fontId="2"/>
  </si>
  <si>
    <t>都城市</t>
    <rPh sb="0" eb="3">
      <t>ミヤコノジョウシ</t>
    </rPh>
    <phoneticPr fontId="2"/>
  </si>
  <si>
    <t>諸塚村</t>
    <rPh sb="0" eb="3">
      <t>モロツカソン</t>
    </rPh>
    <phoneticPr fontId="2"/>
  </si>
  <si>
    <t>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</si>
</sst>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00_);[Red]\(0.00\)"/>
    <numFmt numFmtId="178" formatCode="0.00_ "/>
    <numFmt numFmtId="179" formatCode="0_);[Red]\(0\)"/>
    <numFmt numFmtId="180" formatCode="0.000"/>
    <numFmt numFmtId="181" formatCode="0.0_);[Red]\(0.0\)"/>
    <numFmt numFmtId="182" formatCode="0.0%"/>
    <numFmt numFmtId="183" formatCode="0.0000_);[Red]\(0.0000\)"/>
    <numFmt numFmtId="184" formatCode="0.0000"/>
    <numFmt numFmtId="185" formatCode="0.0000_ "/>
    <numFmt numFmtId="186" formatCode="0.000_);[Red]\(0.000\)"/>
    <numFmt numFmtId="187" formatCode="0.0_ "/>
    <numFmt numFmtId="188" formatCode="#,##0_);[Red]\(#,##0\)"/>
    <numFmt numFmtId="189" formatCode="#,##0.00_ "/>
    <numFmt numFmtId="190" formatCode="#,##0.00_);[Red]\(#,##0.00\)"/>
  </numFmts>
  <fonts count="92">
    <font>
      <sz val="11"/>
      <name val="ＭＳ Ｐゴシック"/>
      <family val="3"/>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6"/>
      <name val="ＭＳ Ｐゴシック"/>
      <family val="3"/>
      <charset val="128"/>
    </font>
    <font>
      <sz val="11"/>
      <name val="ＭＳ Ｐ明朝"/>
      <family val="1"/>
      <charset val="128"/>
    </font>
    <font>
      <sz val="11"/>
      <name val="ＭＳ Ｐゴシック"/>
      <family val="3"/>
      <charset val="128"/>
    </font>
    <font>
      <sz val="12"/>
      <color indexed="8"/>
      <name val="ＭＳ Ｐ明朝"/>
      <family val="1"/>
      <charset val="128"/>
    </font>
    <font>
      <sz val="12"/>
      <name val="ＭＳ Ｐ明朝"/>
      <family val="1"/>
      <charset val="128"/>
    </font>
    <font>
      <sz val="12"/>
      <name val="ＭＳ Ｐゴシック"/>
      <family val="3"/>
      <charset val="128"/>
    </font>
    <font>
      <b/>
      <sz val="13"/>
      <name val="ＭＳ Ｐ明朝"/>
      <family val="1"/>
      <charset val="128"/>
    </font>
    <font>
      <sz val="9"/>
      <name val="ＭＳ Ｐ明朝"/>
      <family val="1"/>
      <charset val="128"/>
    </font>
    <font>
      <sz val="11"/>
      <name val="HG丸ｺﾞｼｯｸM-PRO"/>
      <family val="3"/>
      <charset val="128"/>
    </font>
    <font>
      <sz val="12"/>
      <name val="HG丸ｺﾞｼｯｸM-PRO"/>
      <family val="3"/>
      <charset val="128"/>
    </font>
    <font>
      <sz val="10"/>
      <name val="HG丸ｺﾞｼｯｸM-PRO"/>
      <family val="3"/>
      <charset val="128"/>
    </font>
    <font>
      <b/>
      <sz val="12"/>
      <name val="ＭＳ Ｐ明朝"/>
      <family val="1"/>
      <charset val="128"/>
    </font>
    <font>
      <u/>
      <sz val="11"/>
      <name val="ＭＳ Ｐ明朝"/>
      <family val="1"/>
      <charset val="128"/>
    </font>
    <font>
      <sz val="9"/>
      <name val="ＭＳ Ｐゴシック"/>
      <family val="3"/>
      <charset val="128"/>
    </font>
    <font>
      <sz val="8"/>
      <name val="ＭＳ Ｐゴシック"/>
      <family val="3"/>
      <charset val="128"/>
    </font>
    <font>
      <sz val="12"/>
      <color rgb="FFFF0000"/>
      <name val="ＭＳ Ｐ明朝"/>
      <family val="1"/>
      <charset val="128"/>
    </font>
    <font>
      <sz val="11"/>
      <color theme="1"/>
      <name val="BIZ UDP明朝 Medium"/>
      <family val="1"/>
      <charset val="128"/>
    </font>
    <font>
      <sz val="6"/>
      <name val="BIZ UD明朝 Medium"/>
      <family val="2"/>
      <charset val="128"/>
    </font>
    <font>
      <sz val="11"/>
      <name val="BIZ UDP明朝 Medium"/>
      <family val="1"/>
      <charset val="128"/>
    </font>
    <font>
      <sz val="6"/>
      <name val="ＭＳ 明朝"/>
      <family val="1"/>
      <charset val="128"/>
    </font>
    <font>
      <sz val="11"/>
      <color theme="1"/>
      <name val="ＭＳ Ｐゴシック"/>
      <family val="2"/>
      <charset val="128"/>
      <scheme val="minor"/>
    </font>
    <font>
      <sz val="18"/>
      <color theme="1"/>
      <name val="BIZ UDP明朝 Medium"/>
      <family val="1"/>
      <charset val="128"/>
    </font>
    <font>
      <sz val="6"/>
      <name val="ＭＳ Ｐゴシック"/>
      <family val="2"/>
      <charset val="128"/>
      <scheme val="minor"/>
    </font>
    <font>
      <sz val="11"/>
      <color rgb="FF000000"/>
      <name val="BIZ UDP明朝 Medium"/>
      <family val="1"/>
      <charset val="128"/>
    </font>
    <font>
      <sz val="10"/>
      <color rgb="FF000000"/>
      <name val="BIZ UDP明朝 Medium"/>
      <family val="1"/>
      <charset val="128"/>
    </font>
    <font>
      <sz val="12"/>
      <name val="BIZ UDP明朝 Medium"/>
      <family val="1"/>
      <charset val="128"/>
    </font>
    <font>
      <sz val="12"/>
      <color theme="1"/>
      <name val="BIZ UDP明朝 Medium"/>
      <family val="1"/>
      <charset val="128"/>
    </font>
    <font>
      <sz val="12"/>
      <color rgb="FF000000"/>
      <name val="BIZ UDP明朝 Medium"/>
      <family val="1"/>
      <charset val="128"/>
    </font>
    <font>
      <sz val="12"/>
      <color theme="1"/>
      <name val="Segoe UI Symbol"/>
      <family val="1"/>
    </font>
    <font>
      <sz val="10"/>
      <color theme="1"/>
      <name val="BIZ UDP明朝 Medium"/>
      <family val="1"/>
      <charset val="128"/>
    </font>
    <font>
      <b/>
      <sz val="14"/>
      <color theme="1"/>
      <name val="BIZ UDP明朝 Medium"/>
      <family val="1"/>
      <charset val="128"/>
    </font>
    <font>
      <u/>
      <sz val="10"/>
      <color theme="1"/>
      <name val="BIZ UDP明朝 Medium"/>
      <family val="1"/>
      <charset val="128"/>
    </font>
    <font>
      <sz val="9"/>
      <color theme="1"/>
      <name val="ＭＳ Ｐゴシック"/>
      <family val="3"/>
      <charset val="128"/>
    </font>
    <font>
      <b/>
      <sz val="9"/>
      <color theme="1"/>
      <name val="ＭＳ Ｐゴシック"/>
      <family val="3"/>
      <charset val="128"/>
    </font>
    <font>
      <b/>
      <sz val="14"/>
      <color theme="1"/>
      <name val="ＭＳ Ｐゴシック"/>
      <family val="3"/>
      <charset val="128"/>
    </font>
    <font>
      <b/>
      <sz val="9"/>
      <name val="ＭＳ Ｐゴシック"/>
      <family val="3"/>
      <charset val="128"/>
    </font>
    <font>
      <sz val="8"/>
      <color theme="1"/>
      <name val="ＭＳ Ｐゴシック"/>
      <family val="3"/>
      <charset val="128"/>
    </font>
    <font>
      <sz val="9"/>
      <color theme="0"/>
      <name val="ＭＳ Ｐゴシック"/>
      <family val="3"/>
      <charset val="128"/>
    </font>
    <font>
      <b/>
      <sz val="11"/>
      <color theme="1"/>
      <name val="ＭＳ Ｐゴシック"/>
      <family val="3"/>
      <charset val="128"/>
    </font>
    <font>
      <sz val="6"/>
      <color rgb="FFFF0000"/>
      <name val="ＭＳ Ｐゴシック"/>
      <family val="3"/>
      <charset val="128"/>
    </font>
    <font>
      <sz val="11"/>
      <color indexed="9"/>
      <name val="ＭＳ Ｐゴシック"/>
      <family val="3"/>
      <charset val="128"/>
    </font>
    <font>
      <sz val="11"/>
      <color theme="1"/>
      <name val="ＭＳ Ｐゴシック"/>
      <family val="3"/>
      <charset val="128"/>
    </font>
    <font>
      <sz val="6"/>
      <color theme="1"/>
      <name val="ＭＳ Ｐゴシック"/>
      <family val="3"/>
      <charset val="128"/>
    </font>
    <font>
      <sz val="11"/>
      <color theme="1"/>
      <name val="ＭＳ Ｐゴシック"/>
      <family val="3"/>
      <charset val="128"/>
      <scheme val="minor"/>
    </font>
    <font>
      <b/>
      <sz val="9"/>
      <color indexed="8"/>
      <name val="ＭＳ Ｐゴシック"/>
      <family val="3"/>
      <charset val="128"/>
    </font>
    <font>
      <sz val="9"/>
      <color indexed="8"/>
      <name val="ＭＳ Ｐゴシック"/>
      <family val="3"/>
      <charset val="128"/>
    </font>
    <font>
      <sz val="12"/>
      <color rgb="FFFF0000"/>
      <name val="BIZ UDPゴシック"/>
      <family val="3"/>
      <charset val="128"/>
    </font>
    <font>
      <sz val="8"/>
      <color theme="0" tint="-0.499984740745262"/>
      <name val="BIZ UDPゴシック"/>
      <family val="3"/>
      <charset val="128"/>
    </font>
    <font>
      <sz val="12"/>
      <color theme="1"/>
      <name val="ＭＳ ゴシック"/>
      <family val="1"/>
      <charset val="128"/>
    </font>
    <font>
      <sz val="12"/>
      <color theme="1"/>
      <name val="ＭＳ ゴシック"/>
      <family val="2"/>
      <charset val="128"/>
    </font>
    <font>
      <b/>
      <sz val="12"/>
      <color rgb="FFFF0000"/>
      <name val="BIZ UDPゴシック"/>
      <family val="3"/>
      <charset val="128"/>
    </font>
    <font>
      <sz val="12"/>
      <color theme="1"/>
      <name val="BIZ UDPゴシック"/>
      <family val="3"/>
      <charset val="128"/>
    </font>
    <font>
      <sz val="12"/>
      <color theme="1"/>
      <name val="Segoe UI Symbol"/>
      <family val="2"/>
    </font>
    <font>
      <b/>
      <sz val="16"/>
      <color theme="1"/>
      <name val="BIZ UDPゴシック"/>
      <family val="3"/>
      <charset val="128"/>
    </font>
    <font>
      <b/>
      <sz val="12"/>
      <color theme="1"/>
      <name val="BIZ UDPゴシック"/>
      <family val="3"/>
      <charset val="128"/>
    </font>
    <font>
      <sz val="9"/>
      <name val="BIZ UDP明朝 Medium"/>
      <family val="1"/>
      <charset val="128"/>
    </font>
    <font>
      <b/>
      <sz val="13"/>
      <name val="BIZ UDP明朝 Medium"/>
      <family val="1"/>
      <charset val="128"/>
    </font>
    <font>
      <sz val="14"/>
      <name val="BIZ UDP明朝 Medium"/>
      <family val="1"/>
      <charset val="128"/>
    </font>
    <font>
      <b/>
      <sz val="12"/>
      <name val="BIZ UDP明朝 Medium"/>
      <family val="1"/>
      <charset val="128"/>
    </font>
    <font>
      <sz val="10"/>
      <name val="BIZ UDP明朝 Medium"/>
      <family val="1"/>
      <charset val="128"/>
    </font>
    <font>
      <b/>
      <sz val="14"/>
      <color theme="1"/>
      <name val="BIZ UDPゴシック"/>
      <family val="3"/>
      <charset val="128"/>
    </font>
    <font>
      <sz val="11"/>
      <color theme="1"/>
      <name val="BIZ UDPゴシック"/>
      <family val="3"/>
      <charset val="128"/>
    </font>
    <font>
      <sz val="9"/>
      <color theme="1"/>
      <name val="BIZ UDPゴシック"/>
      <family val="3"/>
      <charset val="128"/>
    </font>
    <font>
      <b/>
      <sz val="9"/>
      <name val="BIZ UDPゴシック"/>
      <family val="3"/>
      <charset val="128"/>
    </font>
    <font>
      <b/>
      <sz val="11"/>
      <color theme="1"/>
      <name val="BIZ UDPゴシック"/>
      <family val="3"/>
      <charset val="128"/>
    </font>
    <font>
      <sz val="11"/>
      <color rgb="FFFF0000"/>
      <name val="BIZ UDPゴシック"/>
      <family val="3"/>
      <charset val="128"/>
    </font>
    <font>
      <sz val="12"/>
      <color rgb="FFFF0000"/>
      <name val="BIZ UD明朝 Medium"/>
      <family val="1"/>
      <charset val="128"/>
    </font>
    <font>
      <sz val="12"/>
      <name val="BIZ UD明朝 Medium"/>
      <family val="1"/>
      <charset val="128"/>
    </font>
    <font>
      <sz val="11"/>
      <color theme="1"/>
      <name val="BIZ UD明朝 Medium"/>
      <family val="1"/>
      <charset val="128"/>
    </font>
    <font>
      <sz val="11"/>
      <name val="BIZ UD明朝 Medium"/>
      <family val="1"/>
      <charset val="128"/>
    </font>
    <font>
      <sz val="9"/>
      <name val="Meiryo UI"/>
      <family val="3"/>
      <charset val="128"/>
    </font>
    <font>
      <sz val="9"/>
      <color theme="1"/>
      <name val="Meiryo UI"/>
      <family val="3"/>
      <charset val="128"/>
    </font>
    <font>
      <sz val="11"/>
      <color rgb="FFFF0000"/>
      <name val="BIZ UDP明朝 Medium"/>
      <family val="1"/>
      <charset val="128"/>
    </font>
    <font>
      <u/>
      <sz val="12"/>
      <color theme="1"/>
      <name val="BIZ UD明朝 Medium"/>
      <family val="1"/>
      <charset val="128"/>
    </font>
    <font>
      <b/>
      <u/>
      <sz val="12"/>
      <color theme="1"/>
      <name val="BIZ UDPゴシック"/>
      <family val="3"/>
      <charset val="128"/>
    </font>
    <font>
      <u/>
      <sz val="12"/>
      <color theme="1"/>
      <name val="BIZ UDPゴシック"/>
      <family val="3"/>
      <charset val="128"/>
    </font>
    <font>
      <b/>
      <sz val="12"/>
      <color rgb="FFFF0000"/>
      <name val="BIZ UD明朝 Medium"/>
      <family val="1"/>
      <charset val="128"/>
    </font>
    <font>
      <sz val="12"/>
      <color theme="1"/>
      <name val="BIZ UDゴシック"/>
      <family val="3"/>
      <charset val="128"/>
    </font>
    <font>
      <u/>
      <sz val="12"/>
      <color theme="1"/>
      <name val="BIZ UDゴシック"/>
      <family val="3"/>
      <charset val="128"/>
    </font>
    <font>
      <sz val="12"/>
      <color rgb="FFFF0000"/>
      <name val="BIZ UD明朝 Medium"/>
      <family val="2"/>
      <charset val="128"/>
    </font>
    <font>
      <b/>
      <sz val="10"/>
      <color rgb="FFFF0000"/>
      <name val="BIZ UDP明朝 Medium"/>
      <family val="1"/>
      <charset val="128"/>
    </font>
    <font>
      <sz val="10"/>
      <color theme="1" tint="0.499984740745262"/>
      <name val="BIZ UDP明朝 Medium"/>
      <family val="1"/>
      <charset val="128"/>
    </font>
    <font>
      <sz val="10"/>
      <color rgb="FFFF0000"/>
      <name val="BIZ UDP明朝 Medium"/>
      <family val="1"/>
      <charset val="128"/>
    </font>
  </fonts>
  <fills count="1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CC66"/>
        <bgColor indexed="64"/>
      </patternFill>
    </fill>
    <fill>
      <patternFill patternType="solid">
        <fgColor theme="6"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5" tint="0.59999389629810485"/>
        <bgColor theme="2" tint="-0.24994659260841701"/>
      </patternFill>
    </fill>
    <fill>
      <patternFill patternType="solid">
        <fgColor rgb="FFFFFFFF"/>
        <bgColor rgb="FF000000"/>
      </patternFill>
    </fill>
    <fill>
      <patternFill patternType="solid">
        <fgColor theme="5" tint="0.79998168889431442"/>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auto="1"/>
      </left>
      <right style="thin">
        <color auto="1"/>
      </right>
      <top style="thin">
        <color auto="1"/>
      </top>
      <bottom style="hair">
        <color indexed="64"/>
      </bottom>
      <diagonal/>
    </border>
    <border>
      <left/>
      <right/>
      <top style="thin">
        <color auto="1"/>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indexed="64"/>
      </bottom>
      <diagonal/>
    </border>
    <border>
      <left/>
      <right style="thin">
        <color auto="1"/>
      </right>
      <top style="thin">
        <color auto="1"/>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style="dotted">
        <color auto="1"/>
      </left>
      <right style="dotted">
        <color indexed="64"/>
      </right>
      <top style="dotted">
        <color indexed="64"/>
      </top>
      <bottom/>
      <diagonal/>
    </border>
    <border>
      <left style="dotted">
        <color auto="1"/>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dotted">
        <color indexed="64"/>
      </left>
      <right/>
      <top/>
      <bottom/>
      <diagonal/>
    </border>
    <border>
      <left style="dotted">
        <color auto="1"/>
      </left>
      <right style="dotted">
        <color indexed="64"/>
      </right>
      <top/>
      <bottom/>
      <diagonal/>
    </border>
    <border>
      <left/>
      <right style="dotted">
        <color auto="1"/>
      </right>
      <top/>
      <bottom style="dotted">
        <color indexed="64"/>
      </bottom>
      <diagonal/>
    </border>
  </borders>
  <cellStyleXfs count="8">
    <xf numFmtId="0" fontId="0" fillId="0" borderId="0"/>
    <xf numFmtId="0" fontId="29" fillId="0" borderId="0">
      <alignment vertical="center"/>
    </xf>
    <xf numFmtId="0" fontId="11" fillId="0" borderId="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52" fillId="0" borderId="0">
      <alignment vertical="center"/>
    </xf>
    <xf numFmtId="0" fontId="8" fillId="0" borderId="0">
      <alignment vertical="center"/>
    </xf>
    <xf numFmtId="0" fontId="7" fillId="0" borderId="0">
      <alignment vertical="center"/>
    </xf>
  </cellStyleXfs>
  <cellXfs count="520">
    <xf numFmtId="0" fontId="0" fillId="0" borderId="0" xfId="0"/>
    <xf numFmtId="0" fontId="10" fillId="0" borderId="0" xfId="0" applyFont="1"/>
    <xf numFmtId="0" fontId="13" fillId="0" borderId="0" xfId="0" applyFont="1"/>
    <xf numFmtId="0" fontId="11" fillId="0" borderId="0" xfId="0" applyFont="1"/>
    <xf numFmtId="0" fontId="13" fillId="0" borderId="0" xfId="0" applyFont="1" applyBorder="1"/>
    <xf numFmtId="0" fontId="14" fillId="0" borderId="0" xfId="0" applyFont="1"/>
    <xf numFmtId="0" fontId="13" fillId="0" borderId="0" xfId="0" applyFont="1" applyBorder="1" applyAlignment="1">
      <alignment vertical="center"/>
    </xf>
    <xf numFmtId="0" fontId="13" fillId="0" borderId="0" xfId="0" applyFont="1" applyAlignment="1">
      <alignment horizontal="center" vertical="center" wrapText="1"/>
    </xf>
    <xf numFmtId="0" fontId="11" fillId="0" borderId="0" xfId="0" applyFont="1" applyBorder="1"/>
    <xf numFmtId="0" fontId="13" fillId="0" borderId="0" xfId="0" applyFont="1" applyFill="1" applyBorder="1" applyAlignment="1">
      <alignment vertical="center"/>
    </xf>
    <xf numFmtId="0" fontId="17" fillId="0" borderId="0" xfId="0" applyFont="1" applyBorder="1"/>
    <xf numFmtId="0" fontId="10" fillId="0" borderId="0" xfId="0" applyFont="1" applyBorder="1"/>
    <xf numFmtId="0" fontId="17" fillId="0" borderId="0" xfId="0" applyFont="1" applyFill="1" applyBorder="1" applyAlignment="1">
      <alignment horizontal="center"/>
    </xf>
    <xf numFmtId="0" fontId="17" fillId="0" borderId="0" xfId="0" applyFont="1" applyFill="1" applyBorder="1" applyAlignment="1">
      <alignment horizontal="left"/>
    </xf>
    <xf numFmtId="0" fontId="13" fillId="0" borderId="0" xfId="0" applyFont="1" applyBorder="1" applyAlignment="1">
      <alignment horizontal="right"/>
    </xf>
    <xf numFmtId="0" fontId="18" fillId="0" borderId="0" xfId="0" applyFont="1" applyBorder="1"/>
    <xf numFmtId="0" fontId="10" fillId="0" borderId="0" xfId="0" applyFont="1" applyBorder="1" applyAlignment="1">
      <alignment horizontal="distributed"/>
    </xf>
    <xf numFmtId="0" fontId="16" fillId="0" borderId="0" xfId="0" applyFont="1" applyBorder="1"/>
    <xf numFmtId="0" fontId="10" fillId="0" borderId="0" xfId="0" applyFont="1" applyBorder="1" applyAlignment="1">
      <alignment horizontal="right"/>
    </xf>
    <xf numFmtId="0" fontId="19" fillId="0" borderId="0" xfId="0" applyFont="1" applyFill="1" applyBorder="1" applyAlignment="1">
      <alignment horizontal="center"/>
    </xf>
    <xf numFmtId="0" fontId="17" fillId="0" borderId="0" xfId="0" applyFont="1" applyFill="1" applyBorder="1" applyAlignment="1">
      <alignment shrinkToFit="1"/>
    </xf>
    <xf numFmtId="0" fontId="20" fillId="0" borderId="0" xfId="0" applyFont="1" applyBorder="1" applyAlignment="1">
      <alignment horizontal="center" vertical="center" wrapText="1"/>
    </xf>
    <xf numFmtId="0" fontId="10" fillId="0" borderId="0" xfId="0" applyFont="1" applyBorder="1" applyAlignment="1">
      <alignment horizontal="left" vertical="center"/>
    </xf>
    <xf numFmtId="0" fontId="17" fillId="0" borderId="0" xfId="0" applyFont="1" applyBorder="1" applyAlignment="1"/>
    <xf numFmtId="0" fontId="10" fillId="0" borderId="0" xfId="0" applyFont="1" applyBorder="1" applyAlignment="1"/>
    <xf numFmtId="0" fontId="10" fillId="0" borderId="0" xfId="0" applyFont="1" applyFill="1" applyBorder="1" applyAlignment="1">
      <alignment vertical="center"/>
    </xf>
    <xf numFmtId="0" fontId="13" fillId="0" borderId="0" xfId="0" applyFont="1" applyBorder="1" applyAlignment="1">
      <alignment horizontal="center"/>
    </xf>
    <xf numFmtId="0" fontId="10" fillId="0" borderId="0" xfId="0" applyFont="1" applyFill="1" applyBorder="1" applyAlignment="1">
      <alignment horizontal="left"/>
    </xf>
    <xf numFmtId="0" fontId="10" fillId="0" borderId="0" xfId="0" applyFont="1" applyBorder="1" applyAlignment="1">
      <alignment vertical="center"/>
    </xf>
    <xf numFmtId="0" fontId="15" fillId="0" borderId="0" xfId="0" applyFont="1" applyAlignment="1">
      <alignment horizontal="center" vertical="center" wrapText="1"/>
    </xf>
    <xf numFmtId="0" fontId="20" fillId="0" borderId="0" xfId="0" applyFont="1" applyFill="1" applyBorder="1"/>
    <xf numFmtId="0" fontId="13" fillId="0" borderId="0" xfId="0" applyFont="1" applyBorder="1" applyAlignment="1"/>
    <xf numFmtId="0" fontId="16" fillId="0" borderId="0" xfId="0" applyFont="1" applyAlignment="1"/>
    <xf numFmtId="0" fontId="15" fillId="0" borderId="0" xfId="0" applyFont="1" applyAlignment="1">
      <alignment vertical="center" wrapText="1"/>
    </xf>
    <xf numFmtId="0" fontId="13" fillId="0" borderId="0" xfId="0" applyFont="1" applyAlignment="1">
      <alignment horizontal="center" wrapText="1"/>
    </xf>
    <xf numFmtId="0" fontId="20" fillId="0" borderId="0" xfId="0" applyFont="1" applyBorder="1" applyAlignment="1">
      <alignment horizontal="center" wrapText="1"/>
    </xf>
    <xf numFmtId="0" fontId="13" fillId="0" borderId="0" xfId="0" applyFont="1" applyBorder="1" applyAlignment="1">
      <alignment horizontal="left"/>
    </xf>
    <xf numFmtId="0" fontId="10" fillId="0" borderId="0" xfId="0" applyFont="1" applyAlignment="1">
      <alignment horizontal="left" vertical="center"/>
    </xf>
    <xf numFmtId="0" fontId="24" fillId="0" borderId="0" xfId="0" applyFont="1" applyBorder="1" applyAlignment="1">
      <alignment vertical="center"/>
    </xf>
    <xf numFmtId="0" fontId="13" fillId="0" borderId="0" xfId="0" applyFont="1" applyFill="1" applyBorder="1"/>
    <xf numFmtId="0" fontId="20" fillId="0" borderId="0" xfId="0" applyFont="1" applyFill="1" applyBorder="1" applyAlignment="1">
      <alignment horizontal="center" vertical="center" wrapText="1"/>
    </xf>
    <xf numFmtId="0" fontId="13" fillId="0" borderId="0" xfId="0" applyFont="1" applyFill="1" applyBorder="1" applyAlignment="1">
      <alignment horizontal="left" vertical="center"/>
    </xf>
    <xf numFmtId="0" fontId="16" fillId="0" borderId="0" xfId="0" applyFont="1" applyFill="1" applyBorder="1" applyAlignment="1">
      <alignment vertical="center"/>
    </xf>
    <xf numFmtId="0" fontId="22" fillId="0" borderId="0" xfId="0" applyFont="1" applyFill="1" applyAlignment="1"/>
    <xf numFmtId="0" fontId="13" fillId="0" borderId="0" xfId="0" applyFont="1" applyFill="1" applyBorder="1" applyAlignment="1">
      <alignment vertical="center" wrapText="1"/>
    </xf>
    <xf numFmtId="0" fontId="21" fillId="0" borderId="0" xfId="0" applyFont="1" applyFill="1" applyBorder="1" applyAlignment="1"/>
    <xf numFmtId="0" fontId="13" fillId="0" borderId="0" xfId="0" applyFont="1" applyFill="1" applyBorder="1" applyAlignment="1"/>
    <xf numFmtId="0" fontId="25" fillId="0" borderId="0" xfId="1" applyFont="1">
      <alignment vertical="center"/>
    </xf>
    <xf numFmtId="0" fontId="30" fillId="0" borderId="0" xfId="1" applyFont="1" applyAlignment="1">
      <alignment horizontal="center" vertical="center"/>
    </xf>
    <xf numFmtId="0" fontId="32" fillId="0" borderId="0" xfId="1" applyFont="1" applyAlignment="1">
      <alignment horizontal="left" vertical="center"/>
    </xf>
    <xf numFmtId="0" fontId="33" fillId="0" borderId="0" xfId="1" applyFont="1" applyAlignment="1">
      <alignment horizontal="left" vertical="center" indent="1"/>
    </xf>
    <xf numFmtId="0" fontId="25" fillId="0" borderId="0" xfId="1" applyFont="1" applyFill="1" applyBorder="1">
      <alignment vertical="center"/>
    </xf>
    <xf numFmtId="0" fontId="36" fillId="0" borderId="0" xfId="1" applyFont="1" applyAlignment="1">
      <alignment horizontal="left" vertical="center"/>
    </xf>
    <xf numFmtId="0" fontId="32" fillId="0" borderId="0" xfId="1" applyFont="1" applyAlignment="1">
      <alignment horizontal="justify" vertical="center"/>
    </xf>
    <xf numFmtId="0" fontId="37" fillId="2" borderId="11" xfId="1" applyFont="1" applyFill="1" applyBorder="1" applyAlignment="1">
      <alignment horizontal="center" vertical="center" wrapText="1"/>
    </xf>
    <xf numFmtId="0" fontId="35" fillId="2" borderId="11" xfId="1" applyFont="1" applyFill="1" applyBorder="1" applyAlignment="1">
      <alignment horizontal="center" vertical="center" wrapText="1"/>
    </xf>
    <xf numFmtId="0" fontId="32" fillId="0" borderId="0" xfId="1" applyFont="1" applyFill="1" applyBorder="1" applyAlignment="1">
      <alignment vertical="center" wrapText="1"/>
    </xf>
    <xf numFmtId="0" fontId="35" fillId="0" borderId="0" xfId="1" applyFont="1" applyAlignment="1">
      <alignment vertical="center"/>
    </xf>
    <xf numFmtId="0" fontId="35" fillId="0" borderId="0" xfId="1" applyFont="1" applyBorder="1" applyAlignment="1">
      <alignment vertical="center"/>
    </xf>
    <xf numFmtId="0" fontId="25" fillId="0" borderId="11" xfId="1" applyFont="1" applyFill="1" applyBorder="1" applyAlignment="1">
      <alignment horizontal="center" vertical="center"/>
    </xf>
    <xf numFmtId="0" fontId="35" fillId="0" borderId="0" xfId="1" applyFont="1" applyFill="1" applyBorder="1" applyAlignment="1">
      <alignment vertical="center"/>
    </xf>
    <xf numFmtId="0" fontId="34" fillId="0" borderId="0" xfId="1" applyFont="1" applyFill="1" applyBorder="1" applyAlignment="1" applyProtection="1">
      <alignment vertical="center"/>
      <protection locked="0"/>
    </xf>
    <xf numFmtId="0" fontId="27" fillId="0" borderId="11" xfId="1" applyFont="1" applyFill="1" applyBorder="1" applyAlignment="1" applyProtection="1">
      <alignment horizontal="center" vertical="center"/>
    </xf>
    <xf numFmtId="49" fontId="34" fillId="0" borderId="0" xfId="1" applyNumberFormat="1" applyFont="1" applyFill="1" applyBorder="1" applyAlignment="1" applyProtection="1">
      <alignment vertical="center"/>
      <protection locked="0"/>
    </xf>
    <xf numFmtId="0" fontId="34" fillId="0" borderId="0" xfId="1" applyFont="1" applyFill="1" applyBorder="1" applyAlignment="1">
      <alignment vertical="center"/>
    </xf>
    <xf numFmtId="0" fontId="41" fillId="3" borderId="0" xfId="1" applyFont="1" applyFill="1">
      <alignment vertical="center"/>
    </xf>
    <xf numFmtId="0" fontId="41" fillId="3" borderId="0" xfId="1" applyFont="1" applyFill="1" applyAlignment="1">
      <alignment vertical="center"/>
    </xf>
    <xf numFmtId="0" fontId="42" fillId="3" borderId="0" xfId="1" applyFont="1" applyFill="1" applyAlignment="1">
      <alignment vertical="center"/>
    </xf>
    <xf numFmtId="0" fontId="43" fillId="3" borderId="0" xfId="1" applyFont="1" applyFill="1" applyAlignment="1">
      <alignment vertical="center"/>
    </xf>
    <xf numFmtId="0" fontId="41" fillId="3" borderId="0" xfId="1" applyFont="1" applyFill="1" applyAlignment="1">
      <alignment horizontal="right" vertical="center"/>
    </xf>
    <xf numFmtId="0" fontId="43" fillId="3" borderId="0" xfId="1" applyFont="1" applyFill="1" applyAlignment="1">
      <alignment horizontal="left" vertical="center" indent="28"/>
    </xf>
    <xf numFmtId="0" fontId="42" fillId="3" borderId="11" xfId="1" applyFont="1" applyFill="1" applyBorder="1" applyAlignment="1">
      <alignment horizontal="center" vertical="center"/>
    </xf>
    <xf numFmtId="177" fontId="42" fillId="2" borderId="11" xfId="1" applyNumberFormat="1" applyFont="1" applyFill="1" applyBorder="1" applyAlignment="1">
      <alignment vertical="center"/>
    </xf>
    <xf numFmtId="2" fontId="42" fillId="3" borderId="11" xfId="1" applyNumberFormat="1" applyFont="1" applyFill="1" applyBorder="1">
      <alignment vertical="center"/>
    </xf>
    <xf numFmtId="0" fontId="41" fillId="2" borderId="11" xfId="1" applyFont="1" applyFill="1" applyBorder="1">
      <alignment vertical="center"/>
    </xf>
    <xf numFmtId="0" fontId="42" fillId="3" borderId="0" xfId="1" applyFont="1" applyFill="1">
      <alignment vertical="center"/>
    </xf>
    <xf numFmtId="178" fontId="22" fillId="3" borderId="0" xfId="2" applyNumberFormat="1" applyFont="1" applyFill="1" applyBorder="1" applyAlignment="1">
      <alignment vertical="center"/>
    </xf>
    <xf numFmtId="177" fontId="42" fillId="6" borderId="11" xfId="1" applyNumberFormat="1" applyFont="1" applyFill="1" applyBorder="1" applyAlignment="1">
      <alignment vertical="center"/>
    </xf>
    <xf numFmtId="2" fontId="42" fillId="6" borderId="11" xfId="1" applyNumberFormat="1" applyFont="1" applyFill="1" applyBorder="1">
      <alignment vertical="center"/>
    </xf>
    <xf numFmtId="0" fontId="41" fillId="7" borderId="11" xfId="1" applyFont="1" applyFill="1" applyBorder="1">
      <alignment vertical="center"/>
    </xf>
    <xf numFmtId="0" fontId="41" fillId="3" borderId="1" xfId="1" applyFont="1" applyFill="1" applyBorder="1">
      <alignment vertical="center"/>
    </xf>
    <xf numFmtId="0" fontId="41" fillId="3" borderId="2" xfId="1" applyFont="1" applyFill="1" applyBorder="1">
      <alignment vertical="center"/>
    </xf>
    <xf numFmtId="0" fontId="41" fillId="3" borderId="3" xfId="1" applyFont="1" applyFill="1" applyBorder="1">
      <alignment vertical="center"/>
    </xf>
    <xf numFmtId="177" fontId="41" fillId="8" borderId="11" xfId="1" applyNumberFormat="1" applyFont="1" applyFill="1" applyBorder="1" applyAlignment="1">
      <alignment vertical="center"/>
    </xf>
    <xf numFmtId="177" fontId="41" fillId="8" borderId="11" xfId="1" applyNumberFormat="1" applyFont="1" applyFill="1" applyBorder="1" applyAlignment="1">
      <alignment horizontal="right" vertical="center"/>
    </xf>
    <xf numFmtId="0" fontId="41" fillId="9" borderId="11" xfId="1" applyFont="1" applyFill="1" applyBorder="1" applyAlignment="1">
      <alignment vertical="center" shrinkToFit="1"/>
    </xf>
    <xf numFmtId="0" fontId="41" fillId="3" borderId="4" xfId="1" applyFont="1" applyFill="1" applyBorder="1">
      <alignment vertical="center"/>
    </xf>
    <xf numFmtId="0" fontId="41" fillId="3" borderId="0" xfId="1" applyFont="1" applyFill="1" applyBorder="1">
      <alignment vertical="center"/>
    </xf>
    <xf numFmtId="0" fontId="41" fillId="3" borderId="5" xfId="1" applyFont="1" applyFill="1" applyBorder="1">
      <alignment vertical="center"/>
    </xf>
    <xf numFmtId="0" fontId="41" fillId="10" borderId="11" xfId="1" applyFont="1" applyFill="1" applyBorder="1">
      <alignment vertical="center"/>
    </xf>
    <xf numFmtId="177" fontId="42" fillId="6" borderId="11" xfId="1" applyNumberFormat="1" applyFont="1" applyFill="1" applyBorder="1" applyAlignment="1">
      <alignment horizontal="right" vertical="center"/>
    </xf>
    <xf numFmtId="0" fontId="41" fillId="3" borderId="21" xfId="1" applyFont="1" applyFill="1" applyBorder="1">
      <alignment vertical="center"/>
    </xf>
    <xf numFmtId="0" fontId="41" fillId="3" borderId="19" xfId="1" applyFont="1" applyFill="1" applyBorder="1">
      <alignment vertical="center"/>
    </xf>
    <xf numFmtId="0" fontId="41" fillId="3" borderId="20" xfId="1" applyFont="1" applyFill="1" applyBorder="1">
      <alignment vertical="center"/>
    </xf>
    <xf numFmtId="179" fontId="42" fillId="8" borderId="11" xfId="1" applyNumberFormat="1" applyFont="1" applyFill="1" applyBorder="1" applyAlignment="1">
      <alignment horizontal="right" vertical="center"/>
    </xf>
    <xf numFmtId="0" fontId="46" fillId="3" borderId="0" xfId="1" applyFont="1" applyFill="1">
      <alignment vertical="center"/>
    </xf>
    <xf numFmtId="0" fontId="47" fillId="3" borderId="0" xfId="1" applyFont="1" applyFill="1">
      <alignment vertical="center"/>
    </xf>
    <xf numFmtId="178" fontId="48" fillId="3" borderId="0" xfId="2" applyNumberFormat="1" applyFont="1" applyFill="1" applyBorder="1" applyAlignment="1">
      <alignment vertical="center" wrapText="1"/>
    </xf>
    <xf numFmtId="178" fontId="22" fillId="3" borderId="0" xfId="2" applyNumberFormat="1" applyFont="1" applyFill="1" applyBorder="1">
      <alignment vertical="center"/>
    </xf>
    <xf numFmtId="0" fontId="41" fillId="3" borderId="0" xfId="1" applyFont="1" applyFill="1" applyAlignment="1">
      <alignment horizontal="left" vertical="center"/>
    </xf>
    <xf numFmtId="0" fontId="22" fillId="3" borderId="0" xfId="2" applyFont="1" applyFill="1" applyBorder="1" applyAlignment="1">
      <alignment horizontal="right" vertical="center"/>
    </xf>
    <xf numFmtId="0" fontId="50" fillId="3" borderId="0" xfId="1" applyFont="1" applyFill="1">
      <alignment vertical="center"/>
    </xf>
    <xf numFmtId="0" fontId="41" fillId="11" borderId="22" xfId="1" applyFont="1" applyFill="1" applyBorder="1" applyAlignment="1">
      <alignment horizontal="center" vertical="center" wrapText="1"/>
    </xf>
    <xf numFmtId="0" fontId="41" fillId="11" borderId="22" xfId="1" applyFont="1" applyFill="1" applyBorder="1" applyAlignment="1">
      <alignment horizontal="center" vertical="center" shrinkToFit="1"/>
    </xf>
    <xf numFmtId="0" fontId="41" fillId="9" borderId="22" xfId="1" applyFont="1" applyFill="1" applyBorder="1" applyAlignment="1">
      <alignment horizontal="center" vertical="center" wrapText="1"/>
    </xf>
    <xf numFmtId="0" fontId="41" fillId="11" borderId="11" xfId="1" applyFont="1" applyFill="1" applyBorder="1" applyAlignment="1">
      <alignment horizontal="center" vertical="center"/>
    </xf>
    <xf numFmtId="0" fontId="41" fillId="12" borderId="11" xfId="1" applyFont="1" applyFill="1" applyBorder="1" applyAlignment="1">
      <alignment horizontal="center" vertical="center"/>
    </xf>
    <xf numFmtId="49" fontId="41" fillId="3" borderId="11" xfId="1" applyNumberFormat="1" applyFont="1" applyFill="1" applyBorder="1" applyAlignment="1">
      <alignment horizontal="right" vertical="center"/>
    </xf>
    <xf numFmtId="0" fontId="41" fillId="3" borderId="11" xfId="1" applyFont="1" applyFill="1" applyBorder="1" applyAlignment="1">
      <alignment vertical="center" shrinkToFit="1"/>
    </xf>
    <xf numFmtId="180" fontId="41" fillId="0" borderId="11" xfId="1" applyNumberFormat="1" applyFont="1" applyFill="1" applyBorder="1" applyAlignment="1">
      <alignment vertical="center" shrinkToFit="1"/>
    </xf>
    <xf numFmtId="181" fontId="22" fillId="3" borderId="11" xfId="1" applyNumberFormat="1" applyFont="1" applyFill="1" applyBorder="1">
      <alignment vertical="center"/>
    </xf>
    <xf numFmtId="0" fontId="41" fillId="7" borderId="11" xfId="1" applyFont="1" applyFill="1" applyBorder="1" applyAlignment="1">
      <alignment vertical="center" shrinkToFit="1"/>
    </xf>
    <xf numFmtId="182" fontId="22" fillId="9" borderId="11" xfId="3" applyNumberFormat="1" applyFont="1" applyFill="1" applyBorder="1">
      <alignment vertical="center"/>
    </xf>
    <xf numFmtId="182" fontId="22" fillId="9" borderId="11" xfId="1" applyNumberFormat="1" applyFont="1" applyFill="1" applyBorder="1" applyAlignment="1">
      <alignment horizontal="center" vertical="center"/>
    </xf>
    <xf numFmtId="183" fontId="22" fillId="7" borderId="11" xfId="4" applyNumberFormat="1" applyFont="1" applyFill="1" applyBorder="1">
      <alignment vertical="center"/>
    </xf>
    <xf numFmtId="184" fontId="41" fillId="7" borderId="11" xfId="1" applyNumberFormat="1" applyFont="1" applyFill="1" applyBorder="1">
      <alignment vertical="center"/>
    </xf>
    <xf numFmtId="0" fontId="41" fillId="3" borderId="11" xfId="1" applyFont="1" applyFill="1" applyBorder="1">
      <alignment vertical="center"/>
    </xf>
    <xf numFmtId="0" fontId="41" fillId="3" borderId="0" xfId="1" applyFont="1" applyFill="1" applyBorder="1" applyAlignment="1">
      <alignment vertical="center"/>
    </xf>
    <xf numFmtId="0" fontId="41" fillId="3" borderId="0" xfId="1" applyFont="1" applyFill="1" applyBorder="1" applyAlignment="1">
      <alignment vertical="center" shrinkToFit="1"/>
    </xf>
    <xf numFmtId="183" fontId="44" fillId="11" borderId="11" xfId="4" applyNumberFormat="1" applyFont="1" applyFill="1" applyBorder="1">
      <alignment vertical="center"/>
    </xf>
    <xf numFmtId="0" fontId="50" fillId="3" borderId="11" xfId="1" applyFont="1" applyFill="1" applyBorder="1">
      <alignment vertical="center"/>
    </xf>
    <xf numFmtId="0" fontId="42" fillId="3" borderId="0" xfId="1" applyFont="1" applyFill="1" applyBorder="1" applyAlignment="1">
      <alignment horizontal="center" vertical="center"/>
    </xf>
    <xf numFmtId="0" fontId="50" fillId="3" borderId="0" xfId="1" applyFont="1" applyFill="1" applyBorder="1">
      <alignment vertical="center"/>
    </xf>
    <xf numFmtId="0" fontId="51" fillId="3" borderId="0" xfId="1" applyFont="1" applyFill="1">
      <alignment vertical="center"/>
    </xf>
    <xf numFmtId="0" fontId="48" fillId="3" borderId="0" xfId="1" applyFont="1" applyFill="1" applyAlignment="1">
      <alignment vertical="center" wrapText="1"/>
    </xf>
    <xf numFmtId="180" fontId="41" fillId="9" borderId="11" xfId="1" applyNumberFormat="1" applyFont="1" applyFill="1" applyBorder="1" applyAlignment="1">
      <alignment vertical="center" shrinkToFit="1"/>
    </xf>
    <xf numFmtId="180" fontId="22" fillId="7" borderId="11" xfId="1" applyNumberFormat="1" applyFont="1" applyFill="1" applyBorder="1">
      <alignment vertical="center"/>
    </xf>
    <xf numFmtId="183" fontId="22" fillId="3" borderId="11" xfId="1" applyNumberFormat="1" applyFont="1" applyFill="1" applyBorder="1">
      <alignment vertical="center"/>
    </xf>
    <xf numFmtId="185" fontId="41" fillId="3" borderId="11" xfId="1" applyNumberFormat="1" applyFont="1" applyFill="1" applyBorder="1" applyAlignment="1">
      <alignment vertical="center" shrinkToFit="1"/>
    </xf>
    <xf numFmtId="180" fontId="41" fillId="3" borderId="11" xfId="1" applyNumberFormat="1" applyFont="1" applyFill="1" applyBorder="1" applyAlignment="1">
      <alignment vertical="center" shrinkToFit="1"/>
    </xf>
    <xf numFmtId="180" fontId="22" fillId="3" borderId="11" xfId="1" applyNumberFormat="1" applyFont="1" applyFill="1" applyBorder="1">
      <alignment vertical="center"/>
    </xf>
    <xf numFmtId="186" fontId="22" fillId="9" borderId="11" xfId="1" applyNumberFormat="1" applyFont="1" applyFill="1" applyBorder="1">
      <alignment vertical="center"/>
    </xf>
    <xf numFmtId="183" fontId="22" fillId="13" borderId="11" xfId="4" applyNumberFormat="1" applyFont="1" applyFill="1" applyBorder="1">
      <alignment vertical="center"/>
    </xf>
    <xf numFmtId="180" fontId="22" fillId="9" borderId="11" xfId="1" applyNumberFormat="1" applyFont="1" applyFill="1" applyBorder="1">
      <alignment vertical="center"/>
    </xf>
    <xf numFmtId="0" fontId="50" fillId="3" borderId="0" xfId="1" applyFont="1" applyFill="1" applyAlignment="1">
      <alignment horizontal="center" vertical="center"/>
    </xf>
    <xf numFmtId="0" fontId="53" fillId="0" borderId="0" xfId="5" applyFont="1">
      <alignment vertical="center"/>
    </xf>
    <xf numFmtId="0" fontId="54" fillId="0" borderId="0" xfId="5" applyFont="1" applyAlignment="1">
      <alignment horizontal="center" vertical="center"/>
    </xf>
    <xf numFmtId="0" fontId="54" fillId="0" borderId="0" xfId="5" applyFont="1">
      <alignment vertical="center"/>
    </xf>
    <xf numFmtId="187" fontId="54" fillId="0" borderId="0" xfId="5" applyNumberFormat="1" applyFont="1">
      <alignment vertical="center"/>
    </xf>
    <xf numFmtId="0" fontId="54" fillId="0" borderId="7" xfId="5" applyFont="1" applyBorder="1" applyAlignment="1">
      <alignment vertical="center"/>
    </xf>
    <xf numFmtId="0" fontId="54" fillId="0" borderId="0" xfId="5" applyFont="1" applyAlignment="1">
      <alignment vertical="center"/>
    </xf>
    <xf numFmtId="0" fontId="41" fillId="0" borderId="0" xfId="1" applyFont="1" applyAlignment="1">
      <alignment vertical="center"/>
    </xf>
    <xf numFmtId="0" fontId="54" fillId="2" borderId="0" xfId="5" applyFont="1" applyFill="1" applyAlignment="1">
      <alignment horizontal="center" vertical="center"/>
    </xf>
    <xf numFmtId="187" fontId="54" fillId="2" borderId="0" xfId="5" applyNumberFormat="1" applyFont="1" applyFill="1" applyAlignment="1">
      <alignment horizontal="center" vertical="center"/>
    </xf>
    <xf numFmtId="0" fontId="54" fillId="0" borderId="11" xfId="5" applyFont="1" applyBorder="1" applyAlignment="1">
      <alignment horizontal="center" vertical="center"/>
    </xf>
    <xf numFmtId="0" fontId="54" fillId="0" borderId="8" xfId="5" applyFont="1" applyBorder="1">
      <alignment vertical="center"/>
    </xf>
    <xf numFmtId="187" fontId="54" fillId="0" borderId="11" xfId="5" applyNumberFormat="1" applyFont="1" applyBorder="1">
      <alignment vertical="center"/>
    </xf>
    <xf numFmtId="187" fontId="54" fillId="0" borderId="22" xfId="5" applyNumberFormat="1" applyFont="1" applyBorder="1">
      <alignment vertical="center"/>
    </xf>
    <xf numFmtId="187" fontId="54" fillId="2" borderId="24" xfId="5" applyNumberFormat="1" applyFont="1" applyFill="1" applyBorder="1">
      <alignment vertical="center"/>
    </xf>
    <xf numFmtId="0" fontId="41" fillId="0" borderId="0" xfId="5" applyFont="1">
      <alignment vertical="center"/>
    </xf>
    <xf numFmtId="0" fontId="55" fillId="0" borderId="0" xfId="2" applyFont="1" applyAlignment="1">
      <alignment horizontal="left" vertical="center"/>
    </xf>
    <xf numFmtId="0" fontId="56" fillId="0" borderId="0" xfId="2" applyFont="1" applyAlignment="1">
      <alignment horizontal="left" vertical="center"/>
    </xf>
    <xf numFmtId="0" fontId="56" fillId="8" borderId="11" xfId="1" applyFont="1" applyFill="1" applyBorder="1" applyAlignment="1">
      <alignment horizontal="left" vertical="center"/>
    </xf>
    <xf numFmtId="0" fontId="56" fillId="8" borderId="8" xfId="2" applyNumberFormat="1" applyFont="1" applyFill="1" applyBorder="1" applyAlignment="1" applyProtection="1">
      <alignment horizontal="left" vertical="center"/>
      <protection locked="0"/>
    </xf>
    <xf numFmtId="0" fontId="56" fillId="8" borderId="11" xfId="2" applyFont="1" applyFill="1" applyBorder="1" applyAlignment="1">
      <alignment horizontal="left" vertical="center"/>
    </xf>
    <xf numFmtId="0" fontId="56" fillId="8" borderId="8" xfId="2" applyFont="1" applyFill="1" applyBorder="1" applyAlignment="1">
      <alignment horizontal="left" vertical="center"/>
    </xf>
    <xf numFmtId="0" fontId="56" fillId="8" borderId="8" xfId="2" applyFont="1" applyFill="1" applyBorder="1" applyAlignment="1">
      <alignment horizontal="center" vertical="center"/>
    </xf>
    <xf numFmtId="0" fontId="56" fillId="8" borderId="11" xfId="2" applyFont="1" applyFill="1" applyBorder="1" applyAlignment="1">
      <alignment horizontal="center" vertical="center"/>
    </xf>
    <xf numFmtId="0" fontId="56" fillId="14" borderId="11" xfId="1" applyFont="1" applyFill="1" applyBorder="1" applyAlignment="1">
      <alignment horizontal="left" vertical="center" shrinkToFit="1"/>
    </xf>
    <xf numFmtId="0" fontId="56" fillId="3" borderId="11" xfId="1" applyFont="1" applyFill="1" applyBorder="1" applyAlignment="1">
      <alignment horizontal="left" vertical="center" shrinkToFit="1"/>
    </xf>
    <xf numFmtId="0" fontId="56" fillId="3" borderId="11" xfId="1" applyFont="1" applyFill="1" applyBorder="1" applyAlignment="1">
      <alignment horizontal="left" vertical="center"/>
    </xf>
    <xf numFmtId="0" fontId="56" fillId="0" borderId="11" xfId="1" applyFont="1" applyFill="1" applyBorder="1" applyAlignment="1">
      <alignment horizontal="left" vertical="center" shrinkToFit="1"/>
    </xf>
    <xf numFmtId="0" fontId="56" fillId="3" borderId="8" xfId="2" applyFont="1" applyFill="1" applyBorder="1" applyAlignment="1">
      <alignment horizontal="left" vertical="center" shrinkToFit="1"/>
    </xf>
    <xf numFmtId="0" fontId="56" fillId="0" borderId="11" xfId="2" applyFont="1" applyBorder="1" applyAlignment="1">
      <alignment horizontal="left" vertical="center"/>
    </xf>
    <xf numFmtId="0" fontId="56" fillId="0" borderId="8" xfId="2" applyFont="1" applyBorder="1" applyAlignment="1">
      <alignment horizontal="left" vertical="center"/>
    </xf>
    <xf numFmtId="0" fontId="56" fillId="3" borderId="6" xfId="1" applyFont="1" applyFill="1" applyBorder="1" applyAlignment="1">
      <alignment horizontal="left" vertical="center"/>
    </xf>
    <xf numFmtId="0" fontId="57" fillId="2" borderId="11" xfId="1" applyFont="1" applyFill="1" applyBorder="1" applyAlignment="1">
      <alignment horizontal="center" vertical="center" wrapText="1"/>
    </xf>
    <xf numFmtId="0" fontId="8" fillId="0" borderId="0" xfId="6">
      <alignment vertical="center"/>
    </xf>
    <xf numFmtId="0" fontId="8" fillId="0" borderId="0" xfId="6" applyFont="1" applyAlignment="1">
      <alignment horizontal="center" vertical="center"/>
    </xf>
    <xf numFmtId="0" fontId="8" fillId="0" borderId="0" xfId="6" applyAlignment="1">
      <alignment horizontal="center" vertical="center"/>
    </xf>
    <xf numFmtId="0" fontId="8" fillId="0" borderId="0" xfId="6" applyFont="1" applyBorder="1" applyAlignment="1">
      <alignment horizontal="center" vertical="center"/>
    </xf>
    <xf numFmtId="0" fontId="60" fillId="0" borderId="12" xfId="6" applyFont="1" applyFill="1" applyBorder="1" applyAlignment="1">
      <alignment horizontal="center" vertical="center"/>
    </xf>
    <xf numFmtId="0" fontId="59" fillId="0" borderId="6" xfId="6" applyFont="1" applyFill="1" applyBorder="1">
      <alignment vertical="center"/>
    </xf>
    <xf numFmtId="0" fontId="8" fillId="0" borderId="16" xfId="6" applyFill="1" applyBorder="1" applyAlignment="1">
      <alignment horizontal="center" vertical="center"/>
    </xf>
    <xf numFmtId="0" fontId="8" fillId="0" borderId="7" xfId="6" applyFill="1" applyBorder="1">
      <alignment vertical="center"/>
    </xf>
    <xf numFmtId="0" fontId="60" fillId="0" borderId="6" xfId="6" applyFont="1" applyFill="1" applyBorder="1">
      <alignment vertical="center"/>
    </xf>
    <xf numFmtId="0" fontId="8" fillId="0" borderId="14" xfId="6" applyFill="1" applyBorder="1" applyAlignment="1">
      <alignment horizontal="center" vertical="center"/>
    </xf>
    <xf numFmtId="0" fontId="8" fillId="0" borderId="0" xfId="6" applyFill="1" applyBorder="1" applyAlignment="1">
      <alignment vertical="center" wrapText="1"/>
    </xf>
    <xf numFmtId="0" fontId="8" fillId="0" borderId="7" xfId="6" applyFill="1" applyBorder="1" applyAlignment="1">
      <alignment vertical="center" wrapText="1"/>
    </xf>
    <xf numFmtId="0" fontId="63" fillId="0" borderId="13" xfId="6" applyFont="1" applyFill="1" applyBorder="1">
      <alignment vertical="center"/>
    </xf>
    <xf numFmtId="0" fontId="60" fillId="0" borderId="50" xfId="6" applyFont="1" applyFill="1" applyBorder="1" applyAlignment="1">
      <alignment horizontal="center" vertical="center"/>
    </xf>
    <xf numFmtId="0" fontId="60" fillId="0" borderId="51" xfId="6" applyFont="1" applyFill="1" applyBorder="1">
      <alignment vertical="center"/>
    </xf>
    <xf numFmtId="0" fontId="8" fillId="0" borderId="52" xfId="6" applyFill="1" applyBorder="1" applyAlignment="1">
      <alignment horizontal="center" vertical="center"/>
    </xf>
    <xf numFmtId="0" fontId="58" fillId="2" borderId="11" xfId="6" applyFont="1" applyFill="1" applyBorder="1" applyAlignment="1">
      <alignment horizontal="center" vertical="center"/>
    </xf>
    <xf numFmtId="0" fontId="34" fillId="0" borderId="0" xfId="0" applyFont="1" applyBorder="1"/>
    <xf numFmtId="0" fontId="34" fillId="0" borderId="0" xfId="0" applyFont="1" applyFill="1" applyBorder="1" applyAlignment="1">
      <alignment horizontal="center"/>
    </xf>
    <xf numFmtId="0" fontId="34" fillId="0" borderId="0" xfId="0" applyFont="1" applyBorder="1" applyAlignment="1">
      <alignment horizontal="distributed"/>
    </xf>
    <xf numFmtId="0" fontId="27" fillId="0" borderId="0" xfId="0" applyFont="1" applyBorder="1" applyAlignment="1">
      <alignment horizontal="distributed"/>
    </xf>
    <xf numFmtId="0" fontId="64" fillId="0" borderId="0" xfId="0" applyFont="1" applyBorder="1"/>
    <xf numFmtId="0" fontId="27" fillId="0" borderId="0" xfId="0" applyFont="1" applyBorder="1"/>
    <xf numFmtId="0" fontId="65" fillId="0" borderId="0" xfId="0" applyFont="1" applyAlignment="1">
      <alignment vertical="center" wrapText="1"/>
    </xf>
    <xf numFmtId="0" fontId="66" fillId="0" borderId="0" xfId="0" applyFont="1" applyAlignment="1">
      <alignment horizontal="center" vertical="center" wrapText="1"/>
    </xf>
    <xf numFmtId="0" fontId="65"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center" wrapText="1"/>
    </xf>
    <xf numFmtId="0" fontId="67" fillId="0" borderId="0" xfId="0" applyFont="1" applyBorder="1" applyAlignment="1">
      <alignment horizontal="center" wrapText="1"/>
    </xf>
    <xf numFmtId="0" fontId="34" fillId="0" borderId="0" xfId="0" applyFont="1" applyBorder="1" applyAlignment="1">
      <alignment horizontal="left"/>
    </xf>
    <xf numFmtId="0" fontId="34" fillId="0" borderId="0" xfId="0" applyFont="1" applyBorder="1" applyAlignment="1"/>
    <xf numFmtId="0" fontId="27" fillId="0" borderId="0" xfId="0" applyFont="1" applyBorder="1" applyAlignment="1"/>
    <xf numFmtId="0" fontId="34" fillId="0" borderId="0" xfId="0" applyFont="1" applyBorder="1" applyAlignment="1">
      <alignment vertical="center" wrapText="1"/>
    </xf>
    <xf numFmtId="0" fontId="34" fillId="0" borderId="0" xfId="0" applyFont="1" applyAlignment="1">
      <alignment vertical="center" wrapText="1"/>
    </xf>
    <xf numFmtId="0" fontId="68" fillId="0" borderId="0" xfId="0" applyFont="1" applyFill="1" applyBorder="1" applyAlignment="1">
      <alignment horizontal="center"/>
    </xf>
    <xf numFmtId="0" fontId="27" fillId="0" borderId="0" xfId="0" applyFont="1"/>
    <xf numFmtId="0" fontId="34" fillId="0" borderId="0" xfId="0" applyFont="1" applyAlignment="1"/>
    <xf numFmtId="0" fontId="34" fillId="0" borderId="0" xfId="0" applyFont="1"/>
    <xf numFmtId="0" fontId="34" fillId="0" borderId="0" xfId="0" applyFont="1" applyAlignment="1">
      <alignment horizontal="center"/>
    </xf>
    <xf numFmtId="0" fontId="34" fillId="0" borderId="0" xfId="0" applyFont="1" applyBorder="1" applyAlignment="1">
      <alignment horizontal="center" vertical="center"/>
    </xf>
    <xf numFmtId="0" fontId="34" fillId="0" borderId="0" xfId="0" applyFont="1" applyBorder="1" applyAlignment="1">
      <alignment vertical="center"/>
    </xf>
    <xf numFmtId="0" fontId="34" fillId="0" borderId="0" xfId="0" applyFont="1" applyFill="1" applyBorder="1" applyAlignment="1">
      <alignment horizontal="center" vertical="center"/>
    </xf>
    <xf numFmtId="0" fontId="34" fillId="0" borderId="0" xfId="0" applyFont="1" applyAlignment="1">
      <alignment vertical="center"/>
    </xf>
    <xf numFmtId="0" fontId="34" fillId="0" borderId="0" xfId="0" applyFont="1" applyFill="1" applyBorder="1" applyAlignment="1">
      <alignment vertical="center"/>
    </xf>
    <xf numFmtId="0" fontId="27" fillId="0" borderId="0" xfId="0" applyFont="1" applyBorder="1" applyAlignment="1">
      <alignment vertical="top" wrapText="1"/>
    </xf>
    <xf numFmtId="0" fontId="27" fillId="0" borderId="0" xfId="0" applyFont="1" applyFill="1" applyBorder="1" applyAlignment="1">
      <alignment vertical="center"/>
    </xf>
    <xf numFmtId="0" fontId="27" fillId="0" borderId="0" xfId="0" applyFont="1" applyBorder="1" applyAlignment="1">
      <alignment vertical="center"/>
    </xf>
    <xf numFmtId="0" fontId="27" fillId="0" borderId="0" xfId="0" applyFont="1" applyAlignment="1">
      <alignment vertical="center"/>
    </xf>
    <xf numFmtId="0" fontId="27" fillId="0" borderId="0" xfId="0" applyFont="1" applyBorder="1" applyAlignment="1">
      <alignment vertical="top"/>
    </xf>
    <xf numFmtId="0" fontId="70" fillId="0" borderId="0" xfId="1" applyFont="1">
      <alignment vertical="center"/>
    </xf>
    <xf numFmtId="0" fontId="71" fillId="2" borderId="11" xfId="1" applyFont="1" applyFill="1" applyBorder="1">
      <alignment vertical="center"/>
    </xf>
    <xf numFmtId="0" fontId="72" fillId="3" borderId="0" xfId="1" applyFont="1" applyFill="1">
      <alignment vertical="center"/>
    </xf>
    <xf numFmtId="0" fontId="73" fillId="0" borderId="0" xfId="1" applyFont="1">
      <alignment vertical="center"/>
    </xf>
    <xf numFmtId="0" fontId="70" fillId="0" borderId="0" xfId="1" applyFont="1" applyAlignment="1">
      <alignment horizontal="center" vertical="center"/>
    </xf>
    <xf numFmtId="0" fontId="70" fillId="11" borderId="22" xfId="1" applyFont="1" applyFill="1" applyBorder="1" applyAlignment="1">
      <alignment horizontal="center" vertical="center"/>
    </xf>
    <xf numFmtId="0" fontId="70" fillId="11" borderId="6" xfId="1" applyFont="1" applyFill="1" applyBorder="1" applyAlignment="1">
      <alignment horizontal="center" vertical="center"/>
    </xf>
    <xf numFmtId="0" fontId="70" fillId="0" borderId="28" xfId="1" applyFont="1" applyBorder="1" applyAlignment="1">
      <alignment horizontal="center" vertical="center"/>
    </xf>
    <xf numFmtId="0" fontId="70" fillId="0" borderId="29" xfId="1" applyFont="1" applyBorder="1" applyAlignment="1">
      <alignment horizontal="center" vertical="center"/>
    </xf>
    <xf numFmtId="0" fontId="70" fillId="0" borderId="35" xfId="1" applyFont="1" applyBorder="1" applyAlignment="1">
      <alignment horizontal="center" vertical="center"/>
    </xf>
    <xf numFmtId="0" fontId="70" fillId="0" borderId="36" xfId="1" applyFont="1" applyBorder="1" applyAlignment="1">
      <alignment horizontal="center" vertical="center"/>
    </xf>
    <xf numFmtId="0" fontId="70" fillId="0" borderId="42" xfId="1" applyFont="1" applyBorder="1" applyAlignment="1">
      <alignment horizontal="center" vertical="center"/>
    </xf>
    <xf numFmtId="0" fontId="70" fillId="0" borderId="43" xfId="1" applyFont="1" applyBorder="1" applyAlignment="1">
      <alignment horizontal="center" vertical="center"/>
    </xf>
    <xf numFmtId="0" fontId="70" fillId="0" borderId="0" xfId="1" applyFont="1" applyBorder="1" applyAlignment="1">
      <alignment horizontal="center" vertical="center"/>
    </xf>
    <xf numFmtId="188" fontId="70" fillId="0" borderId="0" xfId="1" applyNumberFormat="1" applyFont="1" applyBorder="1">
      <alignment vertical="center"/>
    </xf>
    <xf numFmtId="0" fontId="48" fillId="3" borderId="0" xfId="1" applyFont="1" applyFill="1" applyAlignment="1">
      <alignment horizontal="center" wrapText="1"/>
    </xf>
    <xf numFmtId="0" fontId="71" fillId="15" borderId="11" xfId="1" applyFont="1" applyFill="1" applyBorder="1">
      <alignment vertical="center"/>
    </xf>
    <xf numFmtId="0" fontId="70" fillId="11" borderId="6" xfId="1" applyFont="1" applyFill="1" applyBorder="1" applyAlignment="1">
      <alignment horizontal="center" vertical="center"/>
    </xf>
    <xf numFmtId="0" fontId="71" fillId="7" borderId="11" xfId="1" applyFont="1" applyFill="1" applyBorder="1">
      <alignment vertical="center"/>
    </xf>
    <xf numFmtId="0" fontId="74" fillId="0" borderId="28" xfId="1" applyFont="1" applyBorder="1" applyAlignment="1">
      <alignment horizontal="center" vertical="center"/>
    </xf>
    <xf numFmtId="0" fontId="74" fillId="0" borderId="29" xfId="1" applyFont="1" applyBorder="1" applyAlignment="1">
      <alignment horizontal="center" vertical="center"/>
    </xf>
    <xf numFmtId="0" fontId="74" fillId="0" borderId="35" xfId="1" applyFont="1" applyBorder="1" applyAlignment="1">
      <alignment horizontal="center" vertical="center"/>
    </xf>
    <xf numFmtId="0" fontId="74" fillId="0" borderId="36" xfId="1" applyFont="1" applyBorder="1" applyAlignment="1">
      <alignment horizontal="center" vertical="center"/>
    </xf>
    <xf numFmtId="178" fontId="79" fillId="3" borderId="0" xfId="2" applyNumberFormat="1" applyFont="1" applyFill="1" applyBorder="1" applyAlignment="1">
      <alignment vertical="center"/>
    </xf>
    <xf numFmtId="49" fontId="80" fillId="3" borderId="0" xfId="1" applyNumberFormat="1" applyFont="1" applyFill="1" applyBorder="1" applyAlignment="1">
      <alignment horizontal="right" vertical="center"/>
    </xf>
    <xf numFmtId="0" fontId="80" fillId="3" borderId="0" xfId="1" applyFont="1" applyFill="1" applyBorder="1" applyAlignment="1">
      <alignment horizontal="right" vertical="center"/>
    </xf>
    <xf numFmtId="49" fontId="80" fillId="3" borderId="4" xfId="1" applyNumberFormat="1" applyFont="1" applyFill="1" applyBorder="1" applyAlignment="1">
      <alignment horizontal="right" vertical="center"/>
    </xf>
    <xf numFmtId="0" fontId="80" fillId="3" borderId="15" xfId="1" applyFont="1" applyFill="1" applyBorder="1" applyAlignment="1">
      <alignment horizontal="right" vertical="center"/>
    </xf>
    <xf numFmtId="0" fontId="43" fillId="3" borderId="0" xfId="1" applyFont="1" applyFill="1" applyBorder="1" applyAlignment="1">
      <alignment vertical="center"/>
    </xf>
    <xf numFmtId="0" fontId="43" fillId="3" borderId="0" xfId="1" applyFont="1" applyFill="1" applyBorder="1" applyAlignment="1">
      <alignment horizontal="left" vertical="center" indent="28"/>
    </xf>
    <xf numFmtId="0" fontId="41" fillId="3" borderId="0" xfId="1" applyFont="1" applyFill="1" applyBorder="1" applyAlignment="1">
      <alignment horizontal="center" vertical="center"/>
    </xf>
    <xf numFmtId="0" fontId="41" fillId="3" borderId="7" xfId="1" applyFont="1" applyFill="1" applyBorder="1" applyAlignment="1">
      <alignment horizontal="right" vertical="center"/>
    </xf>
    <xf numFmtId="0" fontId="42" fillId="0" borderId="7" xfId="1" applyFont="1" applyFill="1" applyBorder="1" applyAlignment="1">
      <alignment vertical="center"/>
    </xf>
    <xf numFmtId="0" fontId="42" fillId="0" borderId="7" xfId="1" applyFont="1" applyFill="1" applyBorder="1" applyAlignment="1">
      <alignment horizontal="center" vertical="center"/>
    </xf>
    <xf numFmtId="0" fontId="25" fillId="0" borderId="0" xfId="7" applyFont="1" applyAlignment="1">
      <alignment horizontal="left" vertical="center" wrapText="1"/>
    </xf>
    <xf numFmtId="0" fontId="25" fillId="0" borderId="0" xfId="7" applyFont="1" applyAlignment="1">
      <alignment horizontal="left" vertical="center"/>
    </xf>
    <xf numFmtId="0" fontId="60" fillId="0" borderId="16" xfId="6" applyFont="1" applyFill="1" applyBorder="1" applyAlignment="1">
      <alignment horizontal="center" vertical="center"/>
    </xf>
    <xf numFmtId="0" fontId="6" fillId="0" borderId="17" xfId="6" applyFont="1" applyFill="1" applyBorder="1" applyAlignment="1">
      <alignment vertical="center" wrapText="1"/>
    </xf>
    <xf numFmtId="0" fontId="60" fillId="0" borderId="14" xfId="6" applyFont="1" applyFill="1" applyBorder="1" applyAlignment="1">
      <alignment horizontal="center" vertical="center"/>
    </xf>
    <xf numFmtId="0" fontId="6" fillId="0" borderId="0" xfId="6" applyFont="1" applyFill="1" applyBorder="1" applyAlignment="1">
      <alignment vertical="center" wrapText="1"/>
    </xf>
    <xf numFmtId="0" fontId="81" fillId="0" borderId="0" xfId="7" applyFont="1" applyAlignment="1">
      <alignment horizontal="left" vertical="center" wrapText="1"/>
    </xf>
    <xf numFmtId="0" fontId="5" fillId="0" borderId="0" xfId="6" applyFont="1">
      <alignment vertical="center"/>
    </xf>
    <xf numFmtId="0" fontId="5" fillId="0" borderId="15" xfId="6" applyFont="1" applyFill="1" applyBorder="1" applyAlignment="1">
      <alignment vertical="center" wrapText="1"/>
    </xf>
    <xf numFmtId="0" fontId="4" fillId="0" borderId="0" xfId="6" applyFont="1" applyFill="1" applyBorder="1">
      <alignment vertical="center"/>
    </xf>
    <xf numFmtId="0" fontId="4" fillId="0" borderId="12" xfId="6" applyFont="1" applyFill="1" applyBorder="1" applyAlignment="1">
      <alignment horizontal="center" vertical="center"/>
    </xf>
    <xf numFmtId="0" fontId="86" fillId="0" borderId="13" xfId="6" applyFont="1" applyFill="1" applyBorder="1">
      <alignment vertical="center"/>
    </xf>
    <xf numFmtId="0" fontId="3" fillId="0" borderId="0" xfId="6" applyFont="1" applyFill="1" applyBorder="1" applyAlignment="1">
      <alignment vertical="center" wrapText="1"/>
    </xf>
    <xf numFmtId="0" fontId="3" fillId="0" borderId="7" xfId="6" applyFont="1" applyFill="1" applyBorder="1" applyAlignment="1">
      <alignment vertical="center" wrapText="1"/>
    </xf>
    <xf numFmtId="0" fontId="60" fillId="0" borderId="67" xfId="6" applyFont="1" applyFill="1" applyBorder="1" applyAlignment="1">
      <alignment horizontal="center" vertical="center"/>
    </xf>
    <xf numFmtId="0" fontId="88" fillId="0" borderId="0" xfId="6" applyFont="1" applyFill="1" applyBorder="1" applyAlignment="1">
      <alignment vertical="center" wrapText="1"/>
    </xf>
    <xf numFmtId="0" fontId="88" fillId="0" borderId="69" xfId="6" applyFont="1" applyFill="1" applyBorder="1" applyAlignment="1">
      <alignment vertical="center" wrapText="1"/>
    </xf>
    <xf numFmtId="0" fontId="2" fillId="0" borderId="17" xfId="6" applyFont="1" applyFill="1" applyBorder="1" applyAlignment="1">
      <alignment vertical="center" wrapText="1"/>
    </xf>
    <xf numFmtId="0" fontId="2" fillId="0" borderId="15" xfId="6" applyFont="1" applyFill="1" applyBorder="1" applyAlignment="1">
      <alignment vertical="center" wrapText="1"/>
    </xf>
    <xf numFmtId="0" fontId="2" fillId="0" borderId="7" xfId="6" applyFont="1" applyFill="1" applyBorder="1">
      <alignment vertical="center"/>
    </xf>
    <xf numFmtId="0" fontId="2" fillId="0" borderId="0" xfId="6" applyFont="1" applyFill="1" applyBorder="1">
      <alignment vertical="center"/>
    </xf>
    <xf numFmtId="0" fontId="2" fillId="0" borderId="0" xfId="6" applyFont="1" applyFill="1" applyBorder="1" applyAlignment="1">
      <alignment vertical="center" wrapText="1"/>
    </xf>
    <xf numFmtId="0" fontId="60" fillId="0" borderId="8" xfId="6" applyFont="1" applyFill="1" applyBorder="1" applyAlignment="1">
      <alignment horizontal="center" vertical="center"/>
    </xf>
    <xf numFmtId="0" fontId="60" fillId="0" borderId="10" xfId="6" applyFont="1" applyFill="1" applyBorder="1">
      <alignment vertical="center"/>
    </xf>
    <xf numFmtId="0" fontId="38" fillId="0" borderId="0" xfId="7" applyFont="1" applyBorder="1" applyAlignment="1">
      <alignment horizontal="left" vertical="center"/>
    </xf>
    <xf numFmtId="0" fontId="38" fillId="0" borderId="0" xfId="7" applyFont="1" applyBorder="1" applyAlignment="1">
      <alignment horizontal="left" vertical="center" wrapText="1"/>
    </xf>
    <xf numFmtId="0" fontId="89" fillId="0" borderId="15" xfId="7" applyFont="1" applyBorder="1" applyAlignment="1">
      <alignment horizontal="left" vertical="center"/>
    </xf>
    <xf numFmtId="0" fontId="38" fillId="0" borderId="14" xfId="7" applyFont="1" applyBorder="1" applyAlignment="1">
      <alignment horizontal="left" vertical="center" wrapText="1"/>
    </xf>
    <xf numFmtId="0" fontId="38" fillId="0" borderId="55" xfId="7" applyFont="1" applyBorder="1" applyAlignment="1">
      <alignment horizontal="left" vertical="center"/>
    </xf>
    <xf numFmtId="0" fontId="38" fillId="2" borderId="56" xfId="7" applyFont="1" applyFill="1" applyBorder="1" applyAlignment="1">
      <alignment vertical="center"/>
    </xf>
    <xf numFmtId="0" fontId="38" fillId="0" borderId="59" xfId="7" applyFont="1" applyBorder="1" applyAlignment="1">
      <alignment horizontal="left" vertical="center"/>
    </xf>
    <xf numFmtId="0" fontId="38" fillId="2" borderId="60" xfId="7" applyFont="1" applyFill="1" applyBorder="1" applyAlignment="1">
      <alignment vertical="center"/>
    </xf>
    <xf numFmtId="0" fontId="38" fillId="0" borderId="59" xfId="7" applyFont="1" applyBorder="1" applyAlignment="1">
      <alignment horizontal="left" vertical="center" wrapText="1"/>
    </xf>
    <xf numFmtId="0" fontId="38" fillId="2" borderId="60" xfId="7" applyFont="1" applyFill="1" applyBorder="1" applyAlignment="1">
      <alignment horizontal="left" vertical="center" wrapText="1"/>
    </xf>
    <xf numFmtId="0" fontId="38" fillId="0" borderId="57" xfId="7" applyFont="1" applyBorder="1" applyAlignment="1">
      <alignment horizontal="left" vertical="center" wrapText="1"/>
    </xf>
    <xf numFmtId="0" fontId="38" fillId="2" borderId="58" xfId="7" applyFont="1" applyFill="1" applyBorder="1" applyAlignment="1">
      <alignment horizontal="left" vertical="center" wrapText="1"/>
    </xf>
    <xf numFmtId="0" fontId="38" fillId="0" borderId="57" xfId="7" applyFont="1" applyBorder="1" applyAlignment="1">
      <alignment horizontal="left" vertical="center"/>
    </xf>
    <xf numFmtId="0" fontId="38" fillId="2" borderId="63" xfId="7" applyFont="1" applyFill="1" applyBorder="1" applyAlignment="1">
      <alignment horizontal="left" vertical="center" wrapText="1"/>
    </xf>
    <xf numFmtId="0" fontId="38" fillId="2" borderId="58" xfId="7" applyFont="1" applyFill="1" applyBorder="1" applyAlignment="1">
      <alignment horizontal="left" vertical="center"/>
    </xf>
    <xf numFmtId="0" fontId="38" fillId="0" borderId="64" xfId="7" applyFont="1" applyBorder="1" applyAlignment="1">
      <alignment horizontal="left" vertical="center" wrapText="1"/>
    </xf>
    <xf numFmtId="0" fontId="38" fillId="0" borderId="22" xfId="7" applyFont="1" applyBorder="1" applyAlignment="1">
      <alignment horizontal="left" vertical="center" wrapText="1"/>
    </xf>
    <xf numFmtId="0" fontId="38" fillId="0" borderId="11" xfId="7" applyFont="1" applyBorder="1" applyAlignment="1">
      <alignment horizontal="left" vertical="center" wrapText="1"/>
    </xf>
    <xf numFmtId="0" fontId="38" fillId="0" borderId="11" xfId="7" applyFont="1" applyBorder="1" applyAlignment="1">
      <alignment horizontal="left" vertical="center"/>
    </xf>
    <xf numFmtId="0" fontId="38" fillId="0" borderId="0" xfId="7" applyFont="1" applyAlignment="1">
      <alignment horizontal="left" vertical="center"/>
    </xf>
    <xf numFmtId="0" fontId="58" fillId="2" borderId="22" xfId="6" applyFont="1" applyFill="1" applyBorder="1" applyAlignment="1">
      <alignment horizontal="center" vertical="center"/>
    </xf>
    <xf numFmtId="0" fontId="58" fillId="2" borderId="18" xfId="6" applyFont="1" applyFill="1" applyBorder="1" applyAlignment="1">
      <alignment horizontal="center" vertical="center"/>
    </xf>
    <xf numFmtId="0" fontId="61" fillId="2" borderId="23" xfId="6" applyFont="1" applyFill="1" applyBorder="1" applyAlignment="1">
      <alignment horizontal="center" vertical="center"/>
    </xf>
    <xf numFmtId="0" fontId="58" fillId="2" borderId="53" xfId="6" applyFont="1" applyFill="1" applyBorder="1" applyAlignment="1">
      <alignment horizontal="center" vertical="center"/>
    </xf>
    <xf numFmtId="0" fontId="58" fillId="2" borderId="68" xfId="6" applyFont="1" applyFill="1" applyBorder="1" applyAlignment="1">
      <alignment horizontal="center" vertical="center"/>
    </xf>
    <xf numFmtId="0" fontId="61" fillId="2" borderId="54" xfId="6" applyFont="1" applyFill="1" applyBorder="1" applyAlignment="1">
      <alignment horizontal="center" vertical="center"/>
    </xf>
    <xf numFmtId="0" fontId="62" fillId="0" borderId="0" xfId="6" applyFont="1" applyAlignment="1">
      <alignment horizontal="left" vertical="center"/>
    </xf>
    <xf numFmtId="0" fontId="58" fillId="2" borderId="22" xfId="6" applyFont="1" applyFill="1" applyBorder="1" applyAlignment="1">
      <alignment horizontal="center" vertical="center" wrapText="1"/>
    </xf>
    <xf numFmtId="0" fontId="61" fillId="2" borderId="18" xfId="6" applyFont="1" applyFill="1" applyBorder="1" applyAlignment="1">
      <alignment horizontal="center" vertical="center"/>
    </xf>
    <xf numFmtId="0" fontId="58" fillId="2" borderId="23" xfId="6" applyFont="1" applyFill="1" applyBorder="1" applyAlignment="1">
      <alignment horizontal="center" vertical="center"/>
    </xf>
    <xf numFmtId="0" fontId="58" fillId="2" borderId="18" xfId="6" applyFont="1" applyFill="1" applyBorder="1" applyAlignment="1">
      <alignment horizontal="center" vertical="center" wrapText="1"/>
    </xf>
    <xf numFmtId="0" fontId="58" fillId="2" borderId="23" xfId="6" applyFont="1" applyFill="1" applyBorder="1" applyAlignment="1">
      <alignment horizontal="center" vertical="center" wrapText="1"/>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2" borderId="6" xfId="0" applyFont="1" applyFill="1" applyBorder="1" applyAlignment="1">
      <alignment horizontal="left" vertical="center" wrapText="1"/>
    </xf>
    <xf numFmtId="0" fontId="34" fillId="2" borderId="6" xfId="0" applyFont="1" applyFill="1" applyBorder="1" applyAlignment="1">
      <alignment horizontal="left" vertical="center"/>
    </xf>
    <xf numFmtId="0" fontId="34" fillId="2" borderId="7" xfId="0" applyFont="1" applyFill="1" applyBorder="1" applyAlignment="1">
      <alignment horizontal="left" vertical="center"/>
    </xf>
    <xf numFmtId="0" fontId="34" fillId="0" borderId="0" xfId="0" applyFont="1" applyBorder="1" applyAlignment="1">
      <alignment horizontal="center" vertical="center"/>
    </xf>
    <xf numFmtId="0" fontId="34" fillId="0" borderId="0" xfId="0" applyFont="1" applyAlignment="1">
      <alignment horizontal="right" vertical="center" wrapText="1"/>
    </xf>
    <xf numFmtId="0" fontId="64" fillId="0" borderId="6" xfId="0" applyFont="1" applyBorder="1" applyAlignment="1">
      <alignment horizontal="right"/>
    </xf>
    <xf numFmtId="0" fontId="34" fillId="0" borderId="0" xfId="0" applyFont="1" applyAlignment="1">
      <alignment horizontal="left" vertical="center" wrapText="1"/>
    </xf>
    <xf numFmtId="0" fontId="65" fillId="0" borderId="0" xfId="0" applyFont="1" applyAlignment="1">
      <alignment horizontal="center" vertical="center" wrapText="1"/>
    </xf>
    <xf numFmtId="0" fontId="34" fillId="0" borderId="0" xfId="0" applyFont="1" applyBorder="1" applyAlignment="1">
      <alignment horizontal="center" vertical="center" wrapText="1"/>
    </xf>
    <xf numFmtId="0" fontId="34" fillId="0" borderId="7" xfId="0" applyFont="1" applyBorder="1" applyAlignment="1">
      <alignment horizontal="center" vertical="center" wrapText="1"/>
    </xf>
    <xf numFmtId="0" fontId="67" fillId="2" borderId="0" xfId="0" applyFont="1" applyFill="1" applyAlignment="1">
      <alignment horizontal="left" vertical="center" wrapText="1"/>
    </xf>
    <xf numFmtId="0" fontId="67" fillId="2" borderId="7" xfId="0" applyFont="1" applyFill="1" applyBorder="1" applyAlignment="1">
      <alignment horizontal="left" vertical="center" wrapText="1"/>
    </xf>
    <xf numFmtId="0" fontId="34" fillId="0" borderId="0" xfId="0" applyFont="1" applyBorder="1" applyAlignment="1">
      <alignment horizontal="right"/>
    </xf>
    <xf numFmtId="0" fontId="34" fillId="0" borderId="0" xfId="0" applyFont="1" applyBorder="1" applyAlignment="1">
      <alignment horizontal="distributed"/>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10" xfId="0" applyFont="1" applyFill="1" applyBorder="1" applyAlignment="1">
      <alignment horizontal="center" vertical="center"/>
    </xf>
    <xf numFmtId="0" fontId="75" fillId="2" borderId="8" xfId="0" applyFont="1" applyFill="1" applyBorder="1" applyAlignment="1">
      <alignment horizontal="left" vertical="center" indent="1"/>
    </xf>
    <xf numFmtId="0" fontId="75" fillId="2" borderId="9" xfId="0" applyFont="1" applyFill="1" applyBorder="1" applyAlignment="1">
      <alignment horizontal="left" vertical="center" indent="1"/>
    </xf>
    <xf numFmtId="0" fontId="75" fillId="2" borderId="10" xfId="0" applyFont="1" applyFill="1" applyBorder="1" applyAlignment="1">
      <alignment horizontal="left" vertical="center" indent="1"/>
    </xf>
    <xf numFmtId="0" fontId="76" fillId="0" borderId="9" xfId="0" applyFont="1" applyBorder="1" applyAlignment="1">
      <alignment horizontal="center" vertical="center"/>
    </xf>
    <xf numFmtId="0" fontId="76" fillId="0" borderId="10" xfId="0" applyFont="1" applyBorder="1" applyAlignment="1">
      <alignment horizontal="center" vertical="center"/>
    </xf>
    <xf numFmtId="0" fontId="68" fillId="0" borderId="6" xfId="0" applyFont="1" applyBorder="1" applyAlignment="1">
      <alignment horizontal="left" vertical="top"/>
    </xf>
    <xf numFmtId="0" fontId="76" fillId="0" borderId="8" xfId="0" applyFont="1" applyBorder="1" applyAlignment="1">
      <alignment horizontal="left" vertical="center" indent="1"/>
    </xf>
    <xf numFmtId="0" fontId="76" fillId="0" borderId="9" xfId="0" applyFont="1" applyBorder="1" applyAlignment="1">
      <alignment horizontal="left" vertical="center" indent="1"/>
    </xf>
    <xf numFmtId="0" fontId="76" fillId="0" borderId="10" xfId="0" applyFont="1" applyBorder="1" applyAlignment="1">
      <alignment horizontal="left" vertical="center" indent="1"/>
    </xf>
    <xf numFmtId="189" fontId="75" fillId="2" borderId="8" xfId="0" applyNumberFormat="1" applyFont="1" applyFill="1" applyBorder="1" applyAlignment="1">
      <alignment horizontal="center" vertical="center"/>
    </xf>
    <xf numFmtId="189" fontId="75" fillId="2" borderId="9" xfId="0" applyNumberFormat="1" applyFont="1" applyFill="1" applyBorder="1" applyAlignment="1">
      <alignment horizontal="center" vertical="center"/>
    </xf>
    <xf numFmtId="0" fontId="76" fillId="0" borderId="8" xfId="0" applyFont="1" applyFill="1" applyBorder="1" applyAlignment="1">
      <alignment horizontal="center" vertical="center"/>
    </xf>
    <xf numFmtId="0" fontId="76" fillId="0" borderId="9" xfId="0" applyFont="1" applyFill="1" applyBorder="1" applyAlignment="1">
      <alignment horizontal="center" vertical="center"/>
    </xf>
    <xf numFmtId="0" fontId="76" fillId="0" borderId="10" xfId="0" applyFont="1" applyFill="1" applyBorder="1" applyAlignment="1">
      <alignment horizontal="center" vertical="center"/>
    </xf>
    <xf numFmtId="0" fontId="34" fillId="0" borderId="11" xfId="0" applyFont="1" applyFill="1" applyBorder="1" applyAlignment="1">
      <alignment horizontal="center" vertical="center"/>
    </xf>
    <xf numFmtId="0" fontId="68" fillId="0" borderId="6" xfId="0" applyFont="1" applyBorder="1" applyAlignment="1">
      <alignment horizontal="left" vertical="top" wrapText="1"/>
    </xf>
    <xf numFmtId="0" fontId="68" fillId="0" borderId="0" xfId="0" applyFont="1" applyBorder="1" applyAlignment="1">
      <alignment horizontal="left" vertical="top" wrapText="1"/>
    </xf>
    <xf numFmtId="0" fontId="34" fillId="0" borderId="11" xfId="0" applyFont="1" applyFill="1" applyBorder="1" applyAlignment="1">
      <alignment horizontal="center" vertical="center" shrinkToFit="1"/>
    </xf>
    <xf numFmtId="3" fontId="34" fillId="2" borderId="11" xfId="0" applyNumberFormat="1" applyFont="1" applyFill="1" applyBorder="1" applyAlignment="1">
      <alignment horizontal="center" vertical="center"/>
    </xf>
    <xf numFmtId="3" fontId="34" fillId="2" borderId="8" xfId="0" applyNumberFormat="1" applyFont="1" applyFill="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176" fontId="34" fillId="2" borderId="11" xfId="0" applyNumberFormat="1" applyFont="1" applyFill="1" applyBorder="1" applyAlignment="1">
      <alignment horizontal="center" vertical="center"/>
    </xf>
    <xf numFmtId="176" fontId="34" fillId="2" borderId="8" xfId="0" applyNumberFormat="1"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78" fillId="0" borderId="11" xfId="0" applyFont="1" applyFill="1" applyBorder="1" applyAlignment="1" applyProtection="1">
      <alignment horizontal="center" vertical="center"/>
    </xf>
    <xf numFmtId="0" fontId="76" fillId="2" borderId="12" xfId="0" applyFont="1" applyFill="1" applyBorder="1" applyAlignment="1">
      <alignment horizontal="left" vertical="center" indent="1"/>
    </xf>
    <xf numFmtId="0" fontId="76" fillId="2" borderId="6" xfId="0" applyFont="1" applyFill="1" applyBorder="1" applyAlignment="1">
      <alignment horizontal="left" vertical="center" indent="1"/>
    </xf>
    <xf numFmtId="0" fontId="76" fillId="2" borderId="13" xfId="0" applyFont="1" applyFill="1" applyBorder="1" applyAlignment="1">
      <alignment horizontal="left" vertical="center" indent="1"/>
    </xf>
    <xf numFmtId="0" fontId="75" fillId="2" borderId="12" xfId="0" applyFont="1" applyFill="1" applyBorder="1" applyAlignment="1">
      <alignment horizontal="left" vertical="center" indent="1"/>
    </xf>
    <xf numFmtId="0" fontId="75" fillId="2" borderId="6" xfId="0" applyFont="1" applyFill="1" applyBorder="1" applyAlignment="1">
      <alignment horizontal="left" vertical="center" indent="1"/>
    </xf>
    <xf numFmtId="0" fontId="75" fillId="2" borderId="13" xfId="0" applyFont="1" applyFill="1" applyBorder="1" applyAlignment="1">
      <alignment horizontal="left" vertical="center" indent="1"/>
    </xf>
    <xf numFmtId="0" fontId="77" fillId="0" borderId="11" xfId="0" applyFont="1" applyFill="1" applyBorder="1" applyAlignment="1">
      <alignment horizontal="center" vertical="center"/>
    </xf>
    <xf numFmtId="0" fontId="30" fillId="0" borderId="0" xfId="1" applyFont="1" applyAlignment="1">
      <alignment horizontal="center" vertical="center"/>
    </xf>
    <xf numFmtId="0" fontId="32" fillId="0" borderId="0" xfId="1" applyFont="1" applyAlignment="1">
      <alignment horizontal="center" vertical="center"/>
    </xf>
    <xf numFmtId="0" fontId="25" fillId="2" borderId="0" xfId="1" applyFont="1" applyFill="1" applyAlignment="1">
      <alignment vertical="center"/>
    </xf>
    <xf numFmtId="0" fontId="32" fillId="0" borderId="0" xfId="1" applyFont="1" applyAlignment="1">
      <alignment horizontal="center" vertical="center" wrapText="1"/>
    </xf>
    <xf numFmtId="0" fontId="32" fillId="0" borderId="0" xfId="1" applyFont="1" applyBorder="1" applyAlignment="1">
      <alignment horizontal="center" vertical="center" wrapText="1"/>
    </xf>
    <xf numFmtId="0" fontId="32" fillId="0" borderId="0" xfId="1" applyFont="1" applyBorder="1" applyAlignment="1">
      <alignment horizontal="center" vertical="center"/>
    </xf>
    <xf numFmtId="0" fontId="32" fillId="0" borderId="7" xfId="1" applyFont="1" applyBorder="1" applyAlignment="1">
      <alignment horizontal="center" vertical="center"/>
    </xf>
    <xf numFmtId="0" fontId="25" fillId="2" borderId="0" xfId="1" applyFont="1" applyFill="1" applyBorder="1" applyAlignment="1">
      <alignment vertical="center"/>
    </xf>
    <xf numFmtId="0" fontId="25" fillId="2" borderId="7" xfId="1" applyFont="1" applyFill="1" applyBorder="1" applyAlignment="1">
      <alignment horizontal="left" vertical="center"/>
    </xf>
    <xf numFmtId="0" fontId="25" fillId="2" borderId="7" xfId="1" applyFont="1" applyFill="1" applyBorder="1" applyAlignment="1">
      <alignment horizontal="center" vertical="center"/>
    </xf>
    <xf numFmtId="0" fontId="34" fillId="0" borderId="7" xfId="1" applyFont="1" applyFill="1" applyBorder="1" applyAlignment="1">
      <alignment horizontal="center" vertical="center"/>
    </xf>
    <xf numFmtId="0" fontId="35" fillId="0" borderId="7" xfId="1" applyNumberFormat="1" applyFont="1" applyFill="1" applyBorder="1" applyAlignment="1">
      <alignment horizontal="left" vertical="center"/>
    </xf>
    <xf numFmtId="0" fontId="34" fillId="0" borderId="9" xfId="1" applyFont="1" applyFill="1" applyBorder="1" applyAlignment="1">
      <alignment horizontal="center" vertical="center"/>
    </xf>
    <xf numFmtId="0" fontId="35" fillId="0" borderId="9" xfId="1" applyFont="1" applyFill="1" applyBorder="1" applyAlignment="1">
      <alignment horizontal="left" vertical="center"/>
    </xf>
    <xf numFmtId="0" fontId="38" fillId="0" borderId="0" xfId="1" applyFont="1" applyBorder="1" applyAlignment="1">
      <alignment horizontal="left" vertical="center" indent="1"/>
    </xf>
    <xf numFmtId="0" fontId="38" fillId="0" borderId="22" xfId="7" applyFont="1" applyBorder="1" applyAlignment="1">
      <alignment horizontal="left" vertical="center"/>
    </xf>
    <xf numFmtId="0" fontId="38" fillId="0" borderId="18" xfId="7" applyFont="1" applyBorder="1" applyAlignment="1">
      <alignment horizontal="left" vertical="center"/>
    </xf>
    <xf numFmtId="0" fontId="38" fillId="0" borderId="23" xfId="7" applyFont="1" applyBorder="1" applyAlignment="1">
      <alignment horizontal="left" vertical="center"/>
    </xf>
    <xf numFmtId="0" fontId="90" fillId="0" borderId="61" xfId="7" applyFont="1" applyBorder="1" applyAlignment="1">
      <alignment horizontal="left" vertical="center" indent="1"/>
    </xf>
    <xf numFmtId="0" fontId="90" fillId="0" borderId="62" xfId="7" applyFont="1" applyBorder="1" applyAlignment="1">
      <alignment horizontal="left" vertical="center" indent="1"/>
    </xf>
    <xf numFmtId="0" fontId="90" fillId="0" borderId="61" xfId="7" applyFont="1" applyBorder="1" applyAlignment="1">
      <alignment horizontal="left" vertical="center" wrapText="1"/>
    </xf>
    <xf numFmtId="0" fontId="90" fillId="0" borderId="62" xfId="7" applyFont="1" applyBorder="1" applyAlignment="1">
      <alignment horizontal="left" vertical="center" wrapText="1"/>
    </xf>
    <xf numFmtId="0" fontId="90" fillId="0" borderId="65" xfId="7" applyFont="1" applyBorder="1" applyAlignment="1">
      <alignment horizontal="left" vertical="center" wrapText="1"/>
    </xf>
    <xf numFmtId="0" fontId="90" fillId="0" borderId="66" xfId="7" applyFont="1" applyBorder="1" applyAlignment="1">
      <alignment horizontal="left" vertical="center" wrapText="1"/>
    </xf>
    <xf numFmtId="0" fontId="39" fillId="0" borderId="0" xfId="1" applyFont="1" applyBorder="1" applyAlignment="1">
      <alignment horizontal="center" vertical="center"/>
    </xf>
    <xf numFmtId="0" fontId="38" fillId="0" borderId="7" xfId="1" applyFont="1" applyBorder="1" applyAlignment="1">
      <alignment horizontal="center" vertical="center"/>
    </xf>
    <xf numFmtId="0" fontId="25" fillId="0" borderId="22" xfId="1" applyFont="1" applyFill="1" applyBorder="1" applyAlignment="1">
      <alignment horizontal="center" wrapText="1"/>
    </xf>
    <xf numFmtId="0" fontId="25" fillId="0" borderId="18" xfId="1" applyFont="1" applyFill="1" applyBorder="1" applyAlignment="1">
      <alignment horizontal="center" wrapText="1"/>
    </xf>
    <xf numFmtId="0" fontId="25" fillId="2" borderId="11" xfId="1" applyFont="1" applyFill="1" applyBorder="1" applyAlignment="1">
      <alignment horizontal="left" vertical="center" indent="1"/>
    </xf>
    <xf numFmtId="0" fontId="25" fillId="0" borderId="18" xfId="1" applyFont="1" applyBorder="1" applyAlignment="1">
      <alignment horizontal="center" vertical="top"/>
    </xf>
    <xf numFmtId="0" fontId="25" fillId="0" borderId="23" xfId="1" applyFont="1" applyBorder="1" applyAlignment="1">
      <alignment horizontal="center" vertical="top"/>
    </xf>
    <xf numFmtId="0" fontId="69" fillId="0" borderId="0" xfId="1" applyFont="1" applyAlignment="1">
      <alignment horizontal="center" vertical="center"/>
    </xf>
    <xf numFmtId="0" fontId="70" fillId="11" borderId="11" xfId="1" applyFont="1" applyFill="1" applyBorder="1" applyAlignment="1">
      <alignment horizontal="center" vertical="center"/>
    </xf>
    <xf numFmtId="0" fontId="70" fillId="11" borderId="12" xfId="1" applyFont="1" applyFill="1" applyBorder="1" applyAlignment="1">
      <alignment horizontal="center" vertical="center"/>
    </xf>
    <xf numFmtId="0" fontId="70" fillId="11" borderId="6" xfId="1" applyFont="1" applyFill="1" applyBorder="1" applyAlignment="1">
      <alignment horizontal="center" vertical="center"/>
    </xf>
    <xf numFmtId="0" fontId="70" fillId="11" borderId="13" xfId="1" applyFont="1" applyFill="1" applyBorder="1" applyAlignment="1">
      <alignment horizontal="center" vertical="center"/>
    </xf>
    <xf numFmtId="0" fontId="73" fillId="11" borderId="11" xfId="1" applyFont="1" applyFill="1" applyBorder="1" applyAlignment="1">
      <alignment horizontal="center" vertical="center"/>
    </xf>
    <xf numFmtId="0" fontId="73" fillId="2" borderId="11" xfId="1" applyFont="1" applyFill="1" applyBorder="1" applyAlignment="1">
      <alignment horizontal="center" vertical="center"/>
    </xf>
    <xf numFmtId="0" fontId="73" fillId="15" borderId="11" xfId="1" applyFont="1" applyFill="1" applyBorder="1" applyAlignment="1">
      <alignment horizontal="center" vertical="center"/>
    </xf>
    <xf numFmtId="0" fontId="70" fillId="0" borderId="11" xfId="1" applyFont="1" applyBorder="1" applyAlignment="1">
      <alignment horizontal="center" vertical="center"/>
    </xf>
    <xf numFmtId="0" fontId="70" fillId="0" borderId="8" xfId="1" applyFont="1" applyBorder="1" applyAlignment="1">
      <alignment horizontal="center" vertical="center"/>
    </xf>
    <xf numFmtId="0" fontId="70" fillId="0" borderId="25" xfId="1" applyFont="1" applyBorder="1" applyAlignment="1">
      <alignment horizontal="left" vertical="center"/>
    </xf>
    <xf numFmtId="0" fontId="70" fillId="0" borderId="26" xfId="1" applyFont="1" applyBorder="1" applyAlignment="1">
      <alignment horizontal="left" vertical="center"/>
    </xf>
    <xf numFmtId="0" fontId="70" fillId="0" borderId="27" xfId="1" applyFont="1" applyBorder="1" applyAlignment="1">
      <alignment horizontal="left" vertical="center"/>
    </xf>
    <xf numFmtId="188" fontId="70" fillId="0" borderId="25" xfId="1" applyNumberFormat="1" applyFont="1" applyBorder="1" applyAlignment="1">
      <alignment horizontal="right" vertical="center"/>
    </xf>
    <xf numFmtId="188" fontId="70" fillId="0" borderId="30" xfId="1" applyNumberFormat="1" applyFont="1" applyBorder="1" applyAlignment="1">
      <alignment horizontal="right" vertical="center"/>
    </xf>
    <xf numFmtId="188" fontId="70" fillId="15" borderId="31" xfId="1" applyNumberFormat="1" applyFont="1" applyFill="1" applyBorder="1" applyAlignment="1">
      <alignment horizontal="right" vertical="center"/>
    </xf>
    <xf numFmtId="188" fontId="70" fillId="15" borderId="30" xfId="1" applyNumberFormat="1" applyFont="1" applyFill="1" applyBorder="1" applyAlignment="1">
      <alignment horizontal="right" vertical="center"/>
    </xf>
    <xf numFmtId="0" fontId="70" fillId="0" borderId="32" xfId="1" applyFont="1" applyBorder="1" applyAlignment="1">
      <alignment horizontal="left" vertical="center"/>
    </xf>
    <xf numFmtId="0" fontId="70" fillId="0" borderId="33" xfId="1" applyFont="1" applyBorder="1" applyAlignment="1">
      <alignment horizontal="left" vertical="center"/>
    </xf>
    <xf numFmtId="0" fontId="70" fillId="0" borderId="34" xfId="1" applyFont="1" applyBorder="1" applyAlignment="1">
      <alignment horizontal="left" vertical="center"/>
    </xf>
    <xf numFmtId="188" fontId="70" fillId="0" borderId="32" xfId="1" applyNumberFormat="1" applyFont="1" applyBorder="1" applyAlignment="1">
      <alignment horizontal="right" vertical="center"/>
    </xf>
    <xf numFmtId="188" fontId="70" fillId="0" borderId="37" xfId="1" applyNumberFormat="1" applyFont="1" applyBorder="1" applyAlignment="1">
      <alignment horizontal="right" vertical="center"/>
    </xf>
    <xf numFmtId="188" fontId="70" fillId="15" borderId="38" xfId="1" applyNumberFormat="1" applyFont="1" applyFill="1" applyBorder="1" applyAlignment="1">
      <alignment horizontal="right" vertical="center"/>
    </xf>
    <xf numFmtId="188" fontId="70" fillId="15" borderId="37" xfId="1" applyNumberFormat="1" applyFont="1" applyFill="1" applyBorder="1" applyAlignment="1">
      <alignment horizontal="right" vertical="center"/>
    </xf>
    <xf numFmtId="0" fontId="70" fillId="0" borderId="39" xfId="1" applyFont="1" applyBorder="1" applyAlignment="1">
      <alignment horizontal="left" vertical="center"/>
    </xf>
    <xf numFmtId="0" fontId="70" fillId="0" borderId="40" xfId="1" applyFont="1" applyBorder="1" applyAlignment="1">
      <alignment horizontal="left" vertical="center"/>
    </xf>
    <xf numFmtId="0" fontId="70" fillId="0" borderId="41" xfId="1" applyFont="1" applyBorder="1" applyAlignment="1">
      <alignment horizontal="left" vertical="center"/>
    </xf>
    <xf numFmtId="188" fontId="70" fillId="0" borderId="39" xfId="1" applyNumberFormat="1" applyFont="1" applyBorder="1" applyAlignment="1">
      <alignment horizontal="right" vertical="center"/>
    </xf>
    <xf numFmtId="188" fontId="70" fillId="0" borderId="44" xfId="1" applyNumberFormat="1" applyFont="1" applyBorder="1" applyAlignment="1">
      <alignment horizontal="right" vertical="center"/>
    </xf>
    <xf numFmtId="188" fontId="70" fillId="15" borderId="45" xfId="1" applyNumberFormat="1" applyFont="1" applyFill="1" applyBorder="1" applyAlignment="1">
      <alignment horizontal="right" vertical="center"/>
    </xf>
    <xf numFmtId="188" fontId="70" fillId="15" borderId="44" xfId="1" applyNumberFormat="1" applyFont="1" applyFill="1" applyBorder="1" applyAlignment="1">
      <alignment horizontal="right" vertical="center"/>
    </xf>
    <xf numFmtId="0" fontId="73" fillId="11" borderId="23" xfId="1" applyFont="1" applyFill="1" applyBorder="1" applyAlignment="1">
      <alignment horizontal="center" vertical="center"/>
    </xf>
    <xf numFmtId="188" fontId="73" fillId="0" borderId="16" xfId="1" applyNumberFormat="1" applyFont="1" applyFill="1" applyBorder="1" applyAlignment="1">
      <alignment horizontal="right" vertical="center"/>
    </xf>
    <xf numFmtId="188" fontId="73" fillId="0" borderId="17" xfId="1" applyNumberFormat="1" applyFont="1" applyFill="1" applyBorder="1" applyAlignment="1">
      <alignment horizontal="right" vertical="center"/>
    </xf>
    <xf numFmtId="0" fontId="74" fillId="0" borderId="25" xfId="1" applyFont="1" applyBorder="1" applyAlignment="1">
      <alignment horizontal="left" vertical="center"/>
    </xf>
    <xf numFmtId="0" fontId="74" fillId="0" borderId="26" xfId="1" applyFont="1" applyBorder="1" applyAlignment="1">
      <alignment horizontal="left" vertical="center"/>
    </xf>
    <xf numFmtId="0" fontId="74" fillId="0" borderId="27" xfId="1" applyFont="1" applyBorder="1" applyAlignment="1">
      <alignment horizontal="left" vertical="center"/>
    </xf>
    <xf numFmtId="188" fontId="74" fillId="0" borderId="25" xfId="1" applyNumberFormat="1" applyFont="1" applyBorder="1" applyAlignment="1">
      <alignment horizontal="right" vertical="center"/>
    </xf>
    <xf numFmtId="188" fontId="74" fillId="0" borderId="30" xfId="1" applyNumberFormat="1" applyFont="1" applyBorder="1" applyAlignment="1">
      <alignment horizontal="right" vertical="center"/>
    </xf>
    <xf numFmtId="0" fontId="74" fillId="0" borderId="32" xfId="1" applyFont="1" applyBorder="1" applyAlignment="1">
      <alignment horizontal="left" vertical="center"/>
    </xf>
    <xf numFmtId="0" fontId="74" fillId="0" borderId="33" xfId="1" applyFont="1" applyBorder="1" applyAlignment="1">
      <alignment horizontal="left" vertical="center"/>
    </xf>
    <xf numFmtId="0" fontId="74" fillId="0" borderId="34" xfId="1" applyFont="1" applyBorder="1" applyAlignment="1">
      <alignment horizontal="left" vertical="center"/>
    </xf>
    <xf numFmtId="188" fontId="74" fillId="0" borderId="32" xfId="1" applyNumberFormat="1" applyFont="1" applyBorder="1" applyAlignment="1">
      <alignment horizontal="right" vertical="center"/>
    </xf>
    <xf numFmtId="188" fontId="74" fillId="0" borderId="37" xfId="1" applyNumberFormat="1" applyFont="1" applyBorder="1" applyAlignment="1">
      <alignment horizontal="right" vertical="center"/>
    </xf>
    <xf numFmtId="188" fontId="74" fillId="0" borderId="46" xfId="1" applyNumberFormat="1" applyFont="1" applyBorder="1" applyAlignment="1">
      <alignment horizontal="right" vertical="center"/>
    </xf>
    <xf numFmtId="188" fontId="74" fillId="0" borderId="47" xfId="1" applyNumberFormat="1" applyFont="1" applyBorder="1" applyAlignment="1">
      <alignment horizontal="right" vertical="center"/>
    </xf>
    <xf numFmtId="188" fontId="74" fillId="0" borderId="48" xfId="1" applyNumberFormat="1" applyFont="1" applyBorder="1" applyAlignment="1">
      <alignment horizontal="right" vertical="center"/>
    </xf>
    <xf numFmtId="188" fontId="74" fillId="0" borderId="49" xfId="1" applyNumberFormat="1" applyFont="1" applyBorder="1" applyAlignment="1">
      <alignment horizontal="right" vertical="center"/>
    </xf>
    <xf numFmtId="188" fontId="73" fillId="15" borderId="16" xfId="1" applyNumberFormat="1" applyFont="1" applyFill="1" applyBorder="1" applyAlignment="1">
      <alignment horizontal="right" vertical="center"/>
    </xf>
    <xf numFmtId="188" fontId="73" fillId="15" borderId="17" xfId="1" applyNumberFormat="1" applyFont="1" applyFill="1" applyBorder="1" applyAlignment="1">
      <alignment horizontal="right" vertical="center"/>
    </xf>
    <xf numFmtId="0" fontId="44" fillId="4" borderId="8" xfId="2" applyFont="1" applyFill="1" applyBorder="1" applyAlignment="1">
      <alignment horizontal="right" vertical="center"/>
    </xf>
    <xf numFmtId="0" fontId="44" fillId="4" borderId="10" xfId="2" applyFont="1" applyFill="1" applyBorder="1" applyAlignment="1">
      <alignment horizontal="right" vertical="center"/>
    </xf>
    <xf numFmtId="0" fontId="42" fillId="5" borderId="11" xfId="1" applyFont="1" applyFill="1" applyBorder="1" applyAlignment="1">
      <alignment horizontal="right" vertical="center"/>
    </xf>
    <xf numFmtId="0" fontId="23" fillId="4" borderId="8" xfId="2" applyFont="1" applyFill="1" applyBorder="1" applyAlignment="1">
      <alignment horizontal="right" vertical="center"/>
    </xf>
    <xf numFmtId="0" fontId="23" fillId="4" borderId="10" xfId="2" applyFont="1" applyFill="1" applyBorder="1" applyAlignment="1">
      <alignment horizontal="right" vertical="center"/>
    </xf>
    <xf numFmtId="0" fontId="45" fillId="5" borderId="11" xfId="1" applyFont="1" applyFill="1" applyBorder="1" applyAlignment="1">
      <alignment horizontal="right" vertical="center"/>
    </xf>
    <xf numFmtId="0" fontId="41" fillId="3" borderId="0" xfId="1" applyNumberFormat="1" applyFont="1" applyFill="1" applyBorder="1" applyAlignment="1">
      <alignment horizontal="center" vertical="center" shrinkToFit="1"/>
    </xf>
    <xf numFmtId="0" fontId="41" fillId="3" borderId="7" xfId="1" applyNumberFormat="1" applyFont="1" applyFill="1" applyBorder="1" applyAlignment="1">
      <alignment horizontal="center" vertical="center" shrinkToFit="1"/>
    </xf>
    <xf numFmtId="0" fontId="43" fillId="3" borderId="0" xfId="1" applyFont="1" applyFill="1" applyAlignment="1">
      <alignment horizontal="distributed" vertical="center"/>
    </xf>
    <xf numFmtId="0" fontId="43" fillId="2" borderId="0" xfId="1" applyFont="1" applyFill="1" applyBorder="1" applyAlignment="1">
      <alignment horizontal="distributed" vertical="center" indent="1" shrinkToFit="1"/>
    </xf>
    <xf numFmtId="0" fontId="42" fillId="0" borderId="7" xfId="1" applyFont="1" applyFill="1" applyBorder="1" applyAlignment="1">
      <alignment horizontal="right" vertical="center"/>
    </xf>
    <xf numFmtId="178" fontId="79" fillId="3" borderId="7" xfId="2" applyNumberFormat="1" applyFont="1" applyFill="1" applyBorder="1" applyAlignment="1">
      <alignment horizontal="right" vertical="center" indent="2"/>
    </xf>
    <xf numFmtId="178" fontId="79" fillId="3" borderId="0" xfId="2" applyNumberFormat="1" applyFont="1" applyFill="1" applyBorder="1" applyAlignment="1">
      <alignment horizontal="center" vertical="center"/>
    </xf>
    <xf numFmtId="0" fontId="23" fillId="4" borderId="8" xfId="2" applyFont="1" applyFill="1" applyBorder="1" applyAlignment="1">
      <alignment horizontal="right" vertical="center" shrinkToFit="1"/>
    </xf>
    <xf numFmtId="0" fontId="23" fillId="4" borderId="10" xfId="2" applyFont="1" applyFill="1" applyBorder="1" applyAlignment="1">
      <alignment horizontal="right" vertical="center" shrinkToFit="1"/>
    </xf>
    <xf numFmtId="0" fontId="45" fillId="5" borderId="11" xfId="1" applyFont="1" applyFill="1" applyBorder="1" applyAlignment="1">
      <alignment horizontal="right" vertical="center" shrinkToFit="1"/>
    </xf>
    <xf numFmtId="0" fontId="41" fillId="11" borderId="22" xfId="1" applyFont="1" applyFill="1" applyBorder="1" applyAlignment="1">
      <alignment horizontal="center" vertical="center" wrapText="1"/>
    </xf>
    <xf numFmtId="0" fontId="41" fillId="11" borderId="23" xfId="1" applyFont="1" applyFill="1" applyBorder="1" applyAlignment="1">
      <alignment horizontal="center" vertical="center" wrapText="1"/>
    </xf>
    <xf numFmtId="0" fontId="41" fillId="11" borderId="23" xfId="1" applyFont="1" applyFill="1" applyBorder="1" applyAlignment="1">
      <alignment horizontal="center" vertical="center"/>
    </xf>
    <xf numFmtId="0" fontId="41" fillId="11" borderId="22" xfId="1" applyFont="1" applyFill="1" applyBorder="1" applyAlignment="1">
      <alignment horizontal="center" vertical="center"/>
    </xf>
    <xf numFmtId="0" fontId="41" fillId="9" borderId="22" xfId="1" applyFont="1" applyFill="1" applyBorder="1" applyAlignment="1">
      <alignment horizontal="center" vertical="center" wrapText="1"/>
    </xf>
    <xf numFmtId="0" fontId="41" fillId="9" borderId="23" xfId="1" applyFont="1" applyFill="1" applyBorder="1" applyAlignment="1">
      <alignment horizontal="center" vertical="center" wrapText="1"/>
    </xf>
    <xf numFmtId="0" fontId="41" fillId="11" borderId="8" xfId="1" applyFont="1" applyFill="1" applyBorder="1" applyAlignment="1">
      <alignment horizontal="center" vertical="center"/>
    </xf>
    <xf numFmtId="0" fontId="41" fillId="11" borderId="10" xfId="1" applyFont="1" applyFill="1" applyBorder="1" applyAlignment="1">
      <alignment horizontal="center" vertical="center"/>
    </xf>
    <xf numFmtId="0" fontId="41" fillId="12" borderId="22" xfId="1" applyFont="1" applyFill="1" applyBorder="1" applyAlignment="1">
      <alignment horizontal="center" vertical="center"/>
    </xf>
    <xf numFmtId="0" fontId="41" fillId="12" borderId="23" xfId="1" applyFont="1" applyFill="1" applyBorder="1" applyAlignment="1">
      <alignment horizontal="center" vertical="center"/>
    </xf>
    <xf numFmtId="0" fontId="41" fillId="12" borderId="8" xfId="1" applyFont="1" applyFill="1" applyBorder="1" applyAlignment="1">
      <alignment horizontal="center" vertical="center"/>
    </xf>
    <xf numFmtId="0" fontId="41" fillId="12" borderId="10" xfId="1" applyFont="1" applyFill="1" applyBorder="1" applyAlignment="1">
      <alignment horizontal="center" vertical="center"/>
    </xf>
    <xf numFmtId="190" fontId="80" fillId="7" borderId="11" xfId="1" applyNumberFormat="1" applyFont="1" applyFill="1" applyBorder="1" applyAlignment="1">
      <alignment horizontal="right" vertical="center" indent="1"/>
    </xf>
    <xf numFmtId="190" fontId="80" fillId="7" borderId="8" xfId="1" applyNumberFormat="1" applyFont="1" applyFill="1" applyBorder="1" applyAlignment="1">
      <alignment horizontal="right" vertical="center" indent="1"/>
    </xf>
    <xf numFmtId="190" fontId="80" fillId="7" borderId="10" xfId="1" applyNumberFormat="1" applyFont="1" applyFill="1" applyBorder="1" applyAlignment="1">
      <alignment horizontal="right" vertical="center" indent="1"/>
    </xf>
    <xf numFmtId="0" fontId="41" fillId="11" borderId="8" xfId="1" applyFont="1" applyFill="1" applyBorder="1" applyAlignment="1">
      <alignment horizontal="center" vertical="center" wrapText="1"/>
    </xf>
    <xf numFmtId="0" fontId="41" fillId="11" borderId="10" xfId="1" applyFont="1" applyFill="1" applyBorder="1" applyAlignment="1">
      <alignment horizontal="center" vertical="center" wrapText="1"/>
    </xf>
    <xf numFmtId="0" fontId="41" fillId="11" borderId="9" xfId="1" applyFont="1" applyFill="1" applyBorder="1" applyAlignment="1">
      <alignment horizontal="center" vertical="center" wrapText="1"/>
    </xf>
    <xf numFmtId="0" fontId="41" fillId="7" borderId="22" xfId="1" applyFont="1" applyFill="1" applyBorder="1" applyAlignment="1">
      <alignment horizontal="center" vertical="center"/>
    </xf>
    <xf numFmtId="0" fontId="41" fillId="7" borderId="23" xfId="1" applyFont="1" applyFill="1" applyBorder="1" applyAlignment="1">
      <alignment horizontal="center" vertical="center"/>
    </xf>
    <xf numFmtId="0" fontId="41" fillId="9" borderId="23" xfId="1" applyFont="1" applyFill="1" applyBorder="1" applyAlignment="1">
      <alignment horizontal="center" vertical="center"/>
    </xf>
    <xf numFmtId="0" fontId="41" fillId="9" borderId="8" xfId="1" applyFont="1" applyFill="1" applyBorder="1" applyAlignment="1">
      <alignment horizontal="center" vertical="center" wrapText="1"/>
    </xf>
    <xf numFmtId="0" fontId="41" fillId="9" borderId="9" xfId="1" applyFont="1" applyFill="1" applyBorder="1" applyAlignment="1">
      <alignment horizontal="center" vertical="center" wrapText="1"/>
    </xf>
    <xf numFmtId="0" fontId="41" fillId="9" borderId="10" xfId="1" applyFont="1" applyFill="1" applyBorder="1" applyAlignment="1">
      <alignment horizontal="center" vertical="center" wrapText="1"/>
    </xf>
    <xf numFmtId="0" fontId="41" fillId="9" borderId="22" xfId="1" applyFont="1" applyFill="1" applyBorder="1" applyAlignment="1">
      <alignment horizontal="center" vertical="center"/>
    </xf>
    <xf numFmtId="0" fontId="54" fillId="0" borderId="8" xfId="5" applyFont="1" applyBorder="1" applyAlignment="1">
      <alignment horizontal="center" vertical="center"/>
    </xf>
    <xf numFmtId="0" fontId="54" fillId="0" borderId="9" xfId="5" applyFont="1" applyBorder="1" applyAlignment="1">
      <alignment horizontal="center" vertical="center"/>
    </xf>
    <xf numFmtId="0" fontId="54" fillId="0" borderId="7" xfId="5" applyFont="1" applyBorder="1" applyAlignment="1">
      <alignment horizontal="center" vertical="center"/>
    </xf>
    <xf numFmtId="0" fontId="53" fillId="0" borderId="0" xfId="5" applyFont="1" applyAlignment="1">
      <alignment horizontal="center" vertical="center"/>
    </xf>
    <xf numFmtId="49" fontId="54" fillId="0" borderId="22" xfId="5" applyNumberFormat="1" applyFont="1" applyBorder="1" applyAlignment="1">
      <alignment horizontal="center" vertical="center"/>
    </xf>
    <xf numFmtId="49" fontId="54" fillId="0" borderId="18" xfId="5" applyNumberFormat="1" applyFont="1" applyBorder="1" applyAlignment="1">
      <alignment horizontal="center" vertical="center"/>
    </xf>
    <xf numFmtId="49" fontId="54" fillId="0" borderId="23" xfId="5" applyNumberFormat="1" applyFont="1" applyBorder="1" applyAlignment="1">
      <alignment horizontal="center" vertical="center"/>
    </xf>
    <xf numFmtId="0" fontId="54" fillId="0" borderId="22" xfId="5" applyFont="1" applyBorder="1" applyAlignment="1">
      <alignment horizontal="center" vertical="center"/>
    </xf>
    <xf numFmtId="0" fontId="54" fillId="0" borderId="18" xfId="5" applyFont="1" applyBorder="1" applyAlignment="1">
      <alignment horizontal="center" vertical="center"/>
    </xf>
    <xf numFmtId="0" fontId="54" fillId="0" borderId="23" xfId="5" applyFont="1" applyBorder="1" applyAlignment="1">
      <alignment horizontal="center" vertical="center"/>
    </xf>
    <xf numFmtId="0" fontId="13" fillId="0" borderId="0" xfId="0" applyFont="1" applyBorder="1" applyAlignment="1">
      <alignment horizontal="right"/>
    </xf>
    <xf numFmtId="0" fontId="13" fillId="0" borderId="0" xfId="0" applyFont="1" applyBorder="1" applyAlignment="1">
      <alignment horizontal="distributed"/>
    </xf>
    <xf numFmtId="0" fontId="13" fillId="0" borderId="0" xfId="0" applyFont="1" applyAlignment="1">
      <alignment horizontal="right" vertical="center" wrapText="1"/>
    </xf>
    <xf numFmtId="0" fontId="13" fillId="0" borderId="0" xfId="0" applyFont="1" applyBorder="1" applyAlignment="1">
      <alignment horizontal="center" vertical="center"/>
    </xf>
    <xf numFmtId="0" fontId="15" fillId="0" borderId="0" xfId="0" applyFont="1" applyAlignment="1">
      <alignment horizontal="center" vertical="center" wrapText="1"/>
    </xf>
    <xf numFmtId="0" fontId="16" fillId="0" borderId="6" xfId="0" applyFont="1" applyBorder="1" applyAlignment="1">
      <alignment horizontal="right"/>
    </xf>
    <xf numFmtId="0" fontId="13" fillId="0" borderId="0" xfId="0" applyFont="1" applyAlignment="1">
      <alignment horizontal="left"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20" fillId="0" borderId="0" xfId="0" applyFont="1" applyAlignment="1">
      <alignment horizontal="left" vertical="center" wrapText="1"/>
    </xf>
    <xf numFmtId="0" fontId="20" fillId="0" borderId="7" xfId="0" applyFont="1" applyBorder="1" applyAlignment="1">
      <alignment horizontal="left" vertical="center" wrapText="1"/>
    </xf>
    <xf numFmtId="176" fontId="12" fillId="0" borderId="7" xfId="0" applyNumberFormat="1" applyFont="1" applyBorder="1" applyAlignment="1">
      <alignment horizontal="center" vertical="center"/>
    </xf>
    <xf numFmtId="49" fontId="12" fillId="0" borderId="7" xfId="0" applyNumberFormat="1"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xf>
    <xf numFmtId="0" fontId="15" fillId="0" borderId="0" xfId="0" applyFont="1" applyBorder="1" applyAlignment="1">
      <alignment horizontal="center" vertical="center"/>
    </xf>
    <xf numFmtId="188" fontId="73" fillId="2" borderId="8" xfId="1" applyNumberFormat="1" applyFont="1" applyFill="1" applyBorder="1" applyAlignment="1">
      <alignment horizontal="right" vertical="center"/>
    </xf>
    <xf numFmtId="188" fontId="73" fillId="2" borderId="10" xfId="1" applyNumberFormat="1" applyFont="1" applyFill="1" applyBorder="1" applyAlignment="1">
      <alignment horizontal="right" vertical="center"/>
    </xf>
  </cellXfs>
  <cellStyles count="8">
    <cellStyle name="パーセント 2" xfId="3" xr:uid="{67F5C015-57F9-49B1-9A6D-8E71E90DDC19}"/>
    <cellStyle name="桁区切り 2" xfId="4" xr:uid="{E46EA155-9151-4E5B-81F1-FB7144B020E1}"/>
    <cellStyle name="標準" xfId="0" builtinId="0"/>
    <cellStyle name="標準 2" xfId="1" xr:uid="{BA2C8C19-E652-4BFF-953D-C3CF1140E1EA}"/>
    <cellStyle name="標準 2 2" xfId="2" xr:uid="{AB5FA757-C908-4006-A1EC-E3A1FE0DD717}"/>
    <cellStyle name="標準 3" xfId="5" xr:uid="{DE89B536-3CC8-4C40-9E5D-61CE37ADBBFE}"/>
    <cellStyle name="標準 4" xfId="6" xr:uid="{C37A782D-0B75-4282-8F12-C7160C43D3FE}"/>
    <cellStyle name="標準 5" xfId="7" xr:uid="{DFBD79B1-5A35-4322-B6DF-91F7BCE5FDD7}"/>
  </cellStyles>
  <dxfs count="9">
    <dxf>
      <fill>
        <patternFill>
          <bgColor theme="9"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1008524</xdr:colOff>
      <xdr:row>9</xdr:row>
      <xdr:rowOff>201704</xdr:rowOff>
    </xdr:from>
    <xdr:ext cx="5715005" cy="892809"/>
    <xdr:sp macro="" textlink="">
      <xdr:nvSpPr>
        <xdr:cNvPr id="2" name="テキスト ボックス 1">
          <a:extLst>
            <a:ext uri="{FF2B5EF4-FFF2-40B4-BE49-F238E27FC236}">
              <a16:creationId xmlns:a16="http://schemas.microsoft.com/office/drawing/2014/main" id="{81248DDB-E0B0-475F-85DD-C5E27532A064}"/>
            </a:ext>
          </a:extLst>
        </xdr:cNvPr>
        <xdr:cNvSpPr txBox="1"/>
      </xdr:nvSpPr>
      <xdr:spPr>
        <a:xfrm>
          <a:off x="3027824" y="3021104"/>
          <a:ext cx="5715005" cy="892809"/>
        </a:xfrm>
        <a:prstGeom prst="rect">
          <a:avLst/>
        </a:prstGeom>
        <a:solidFill>
          <a:srgbClr val="FFFFCC"/>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協定木材の使用に係る経費のみ記載してください。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200" b="1">
              <a:solidFill>
                <a:srgbClr val="FF0000"/>
              </a:solidFill>
              <a:latin typeface="HG丸ｺﾞｼｯｸM-PRO" panose="020F0600000000000000" pitchFamily="50" charset="-128"/>
              <a:ea typeface="HG丸ｺﾞｼｯｸM-PRO" panose="020F0600000000000000" pitchFamily="50" charset="-128"/>
            </a:rPr>
            <a:t>　他の工事と合算して記載されている場合は助成対象経費としません。</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各経費に消費税は含めないでください。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各経費の金額の根拠となる書類を添付してください。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0EC8A-6FF3-4D07-BA05-19787BAAA3CB}">
  <dimension ref="B1:D35"/>
  <sheetViews>
    <sheetView tabSelected="1" view="pageBreakPreview" zoomScaleNormal="100" zoomScaleSheetLayoutView="100" workbookViewId="0">
      <selection activeCell="F5" sqref="F5"/>
    </sheetView>
  </sheetViews>
  <sheetFormatPr defaultRowHeight="13.8"/>
  <cols>
    <col min="1" max="1" width="4.44140625" style="167" customWidth="1"/>
    <col min="2" max="2" width="5.5546875" style="169" customWidth="1"/>
    <col min="3" max="3" width="68.109375" style="167" customWidth="1"/>
    <col min="4" max="4" width="9.21875" style="168" customWidth="1"/>
    <col min="5" max="16384" width="8.88671875" style="167"/>
  </cols>
  <sheetData>
    <row r="1" spans="2:4" ht="24.6" customHeight="1">
      <c r="B1" s="300" t="s">
        <v>272</v>
      </c>
      <c r="C1" s="300"/>
      <c r="D1" s="300"/>
    </row>
    <row r="2" spans="2:4" ht="28.2" customHeight="1">
      <c r="C2" s="257" t="s">
        <v>337</v>
      </c>
      <c r="D2" s="170"/>
    </row>
    <row r="3" spans="2:4" ht="15" customHeight="1">
      <c r="C3" s="257"/>
      <c r="D3" s="170"/>
    </row>
    <row r="4" spans="2:4" ht="22.8" customHeight="1">
      <c r="B4" s="171" t="s">
        <v>269</v>
      </c>
      <c r="C4" s="172" t="s">
        <v>344</v>
      </c>
      <c r="D4" s="301" t="s">
        <v>431</v>
      </c>
    </row>
    <row r="5" spans="2:4" ht="22.8" customHeight="1">
      <c r="B5" s="173"/>
      <c r="C5" s="174" t="s">
        <v>273</v>
      </c>
      <c r="D5" s="296"/>
    </row>
    <row r="6" spans="2:4" ht="22.8" customHeight="1">
      <c r="B6" s="171" t="s">
        <v>269</v>
      </c>
      <c r="C6" s="179" t="s">
        <v>270</v>
      </c>
      <c r="D6" s="183"/>
    </row>
    <row r="7" spans="2:4" ht="22.8" customHeight="1">
      <c r="B7" s="260" t="s">
        <v>279</v>
      </c>
      <c r="C7" s="261" t="s">
        <v>339</v>
      </c>
      <c r="D7" s="294"/>
    </row>
    <row r="8" spans="2:4" ht="22.8" customHeight="1">
      <c r="B8" s="176"/>
      <c r="C8" s="258" t="s">
        <v>336</v>
      </c>
      <c r="D8" s="295"/>
    </row>
    <row r="9" spans="2:4" ht="22.8" customHeight="1">
      <c r="B9" s="176"/>
      <c r="C9" s="268" t="s">
        <v>342</v>
      </c>
      <c r="D9" s="295"/>
    </row>
    <row r="10" spans="2:4" ht="22.8" customHeight="1">
      <c r="B10" s="173"/>
      <c r="C10" s="267" t="s">
        <v>343</v>
      </c>
      <c r="D10" s="303"/>
    </row>
    <row r="11" spans="2:4" ht="22.8" customHeight="1">
      <c r="B11" s="171" t="s">
        <v>269</v>
      </c>
      <c r="C11" s="179" t="s">
        <v>271</v>
      </c>
      <c r="D11" s="301"/>
    </row>
    <row r="12" spans="2:4" ht="22.8" customHeight="1">
      <c r="B12" s="254"/>
      <c r="C12" s="255" t="s">
        <v>318</v>
      </c>
      <c r="D12" s="304"/>
    </row>
    <row r="13" spans="2:4" ht="22.8" customHeight="1">
      <c r="B13" s="254"/>
      <c r="C13" s="255" t="s">
        <v>333</v>
      </c>
      <c r="D13" s="304"/>
    </row>
    <row r="14" spans="2:4" ht="22.8" customHeight="1">
      <c r="B14" s="252"/>
      <c r="C14" s="253" t="s">
        <v>319</v>
      </c>
      <c r="D14" s="305"/>
    </row>
    <row r="15" spans="2:4" ht="22.8" customHeight="1">
      <c r="B15" s="171" t="s">
        <v>279</v>
      </c>
      <c r="C15" s="175" t="s">
        <v>281</v>
      </c>
      <c r="D15" s="301"/>
    </row>
    <row r="16" spans="2:4" ht="22.8" customHeight="1">
      <c r="B16" s="176"/>
      <c r="C16" s="270" t="s">
        <v>282</v>
      </c>
      <c r="D16" s="302"/>
    </row>
    <row r="17" spans="2:4" ht="22.8" customHeight="1">
      <c r="B17" s="176"/>
      <c r="C17" s="259" t="s">
        <v>332</v>
      </c>
      <c r="D17" s="302"/>
    </row>
    <row r="18" spans="2:4" ht="22.8" customHeight="1">
      <c r="B18" s="176"/>
      <c r="C18" s="259" t="s">
        <v>338</v>
      </c>
      <c r="D18" s="302"/>
    </row>
    <row r="19" spans="2:4" ht="22.8" customHeight="1">
      <c r="B19" s="173"/>
      <c r="C19" s="269" t="s">
        <v>345</v>
      </c>
      <c r="D19" s="296"/>
    </row>
    <row r="20" spans="2:4" ht="22.8" customHeight="1">
      <c r="B20" s="171" t="s">
        <v>279</v>
      </c>
      <c r="C20" s="175" t="s">
        <v>334</v>
      </c>
      <c r="D20" s="294"/>
    </row>
    <row r="21" spans="2:4" ht="22.8" customHeight="1">
      <c r="B21" s="176"/>
      <c r="C21" s="177" t="s">
        <v>274</v>
      </c>
      <c r="D21" s="302"/>
    </row>
    <row r="22" spans="2:4" ht="22.8" customHeight="1">
      <c r="B22" s="176"/>
      <c r="C22" s="177" t="s">
        <v>275</v>
      </c>
      <c r="D22" s="302"/>
    </row>
    <row r="23" spans="2:4" ht="22.8" customHeight="1">
      <c r="B23" s="171" t="s">
        <v>279</v>
      </c>
      <c r="C23" s="175" t="s">
        <v>335</v>
      </c>
      <c r="D23" s="294"/>
    </row>
    <row r="24" spans="2:4" ht="22.8" customHeight="1">
      <c r="B24" s="176"/>
      <c r="C24" s="177" t="s">
        <v>276</v>
      </c>
      <c r="D24" s="302"/>
    </row>
    <row r="25" spans="2:4" ht="22.8" customHeight="1">
      <c r="B25" s="173" t="s">
        <v>277</v>
      </c>
      <c r="C25" s="178" t="s">
        <v>278</v>
      </c>
      <c r="D25" s="296"/>
    </row>
    <row r="26" spans="2:4" ht="22.8" customHeight="1">
      <c r="B26" s="171" t="s">
        <v>279</v>
      </c>
      <c r="C26" s="175" t="s">
        <v>341</v>
      </c>
      <c r="D26" s="294"/>
    </row>
    <row r="27" spans="2:4" ht="22.8" customHeight="1">
      <c r="B27" s="254"/>
      <c r="C27" s="271" t="s">
        <v>346</v>
      </c>
      <c r="D27" s="295"/>
    </row>
    <row r="28" spans="2:4" ht="22.8" customHeight="1">
      <c r="B28" s="254"/>
      <c r="C28" s="271" t="s">
        <v>347</v>
      </c>
      <c r="D28" s="295"/>
    </row>
    <row r="29" spans="2:4" ht="22.8" customHeight="1">
      <c r="B29" s="254"/>
      <c r="C29" s="265" t="s">
        <v>348</v>
      </c>
      <c r="D29" s="295"/>
    </row>
    <row r="30" spans="2:4" ht="22.8" customHeight="1">
      <c r="B30" s="173"/>
      <c r="C30" s="263" t="s">
        <v>340</v>
      </c>
      <c r="D30" s="296"/>
    </row>
    <row r="31" spans="2:4" ht="22.8" customHeight="1">
      <c r="B31" s="272" t="s">
        <v>279</v>
      </c>
      <c r="C31" s="273" t="s">
        <v>352</v>
      </c>
      <c r="D31" s="183"/>
    </row>
    <row r="32" spans="2:4" ht="22.8" customHeight="1"/>
    <row r="33" spans="2:4" ht="22.8" customHeight="1">
      <c r="B33" s="180" t="s">
        <v>269</v>
      </c>
      <c r="C33" s="181" t="s">
        <v>304</v>
      </c>
      <c r="D33" s="297"/>
    </row>
    <row r="34" spans="2:4" ht="22.8" customHeight="1">
      <c r="B34" s="264"/>
      <c r="C34" s="262" t="s">
        <v>320</v>
      </c>
      <c r="D34" s="298"/>
    </row>
    <row r="35" spans="2:4" ht="22.8" customHeight="1">
      <c r="B35" s="182"/>
      <c r="C35" s="266" t="s">
        <v>349</v>
      </c>
      <c r="D35" s="299"/>
    </row>
  </sheetData>
  <sheetProtection password="C2B4" sheet="1" objects="1" scenarios="1"/>
  <mergeCells count="9">
    <mergeCell ref="D26:D30"/>
    <mergeCell ref="D33:D35"/>
    <mergeCell ref="B1:D1"/>
    <mergeCell ref="D4:D5"/>
    <mergeCell ref="D15:D19"/>
    <mergeCell ref="D20:D22"/>
    <mergeCell ref="D23:D25"/>
    <mergeCell ref="D7:D10"/>
    <mergeCell ref="D11:D14"/>
  </mergeCells>
  <phoneticPr fontId="9"/>
  <pageMargins left="0.70866141732283461" right="0.70866141732283461" top="0.55118110236220474" bottom="0.5511811023622047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62"/>
  <sheetViews>
    <sheetView view="pageBreakPreview" zoomScaleNormal="100" zoomScaleSheetLayoutView="100" workbookViewId="0">
      <selection activeCell="AV17" sqref="AV17"/>
    </sheetView>
  </sheetViews>
  <sheetFormatPr defaultColWidth="9" defaultRowHeight="13.2"/>
  <cols>
    <col min="1" max="43" width="2.109375" style="11" customWidth="1"/>
    <col min="44" max="44" width="2.109375" style="10" customWidth="1"/>
    <col min="45" max="16384" width="9" style="10"/>
  </cols>
  <sheetData>
    <row r="1" spans="1:43" s="15" customFormat="1" ht="21"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98" t="s">
        <v>35</v>
      </c>
      <c r="AE1" s="498"/>
      <c r="AF1" s="498"/>
      <c r="AG1" s="498"/>
      <c r="AH1" s="498"/>
      <c r="AI1" s="498"/>
      <c r="AJ1" s="498"/>
      <c r="AK1" s="498"/>
      <c r="AL1" s="498"/>
      <c r="AM1" s="498"/>
      <c r="AN1" s="498"/>
      <c r="AO1" s="498"/>
      <c r="AP1" s="498"/>
      <c r="AQ1" s="498"/>
    </row>
    <row r="2" spans="1:43" s="15" customFormat="1" ht="21" customHeight="1">
      <c r="A2" s="4"/>
      <c r="B2" s="499" t="s">
        <v>8</v>
      </c>
      <c r="C2" s="499"/>
      <c r="D2" s="499"/>
      <c r="E2" s="499"/>
      <c r="F2" s="499"/>
      <c r="G2" s="499" t="s">
        <v>0</v>
      </c>
      <c r="H2" s="499"/>
      <c r="I2" s="499"/>
      <c r="J2" s="499"/>
      <c r="K2" s="499"/>
      <c r="L2" s="4"/>
      <c r="M2" s="4"/>
      <c r="N2" s="4"/>
      <c r="O2" s="4"/>
      <c r="P2" s="4"/>
      <c r="Q2" s="4"/>
      <c r="R2" s="4"/>
      <c r="S2" s="4"/>
      <c r="T2" s="4"/>
      <c r="U2" s="4"/>
      <c r="V2" s="4"/>
      <c r="W2" s="4"/>
      <c r="X2" s="4"/>
      <c r="Y2" s="4"/>
      <c r="Z2" s="4"/>
      <c r="AA2" s="4"/>
      <c r="AB2" s="4"/>
      <c r="AC2" s="4"/>
      <c r="AD2" s="4"/>
      <c r="AE2" s="4"/>
      <c r="AF2" s="4"/>
      <c r="AG2" s="4"/>
      <c r="AH2" s="4"/>
    </row>
    <row r="3" spans="1:43" ht="21" customHeight="1">
      <c r="B3" s="499"/>
      <c r="C3" s="499"/>
      <c r="D3" s="499"/>
      <c r="E3" s="499"/>
      <c r="F3" s="499"/>
      <c r="G3" s="17"/>
      <c r="H3" s="17"/>
      <c r="I3" s="17"/>
      <c r="J3" s="17"/>
      <c r="K3" s="17"/>
      <c r="L3" s="17"/>
      <c r="M3" s="17"/>
      <c r="N3" s="17"/>
      <c r="O3" s="17"/>
      <c r="P3" s="17"/>
      <c r="Q3" s="17"/>
      <c r="R3" s="17"/>
    </row>
    <row r="4" spans="1:43" ht="21" customHeight="1">
      <c r="B4" s="16"/>
      <c r="C4" s="16"/>
      <c r="D4" s="16"/>
      <c r="E4" s="16"/>
      <c r="F4" s="16"/>
      <c r="G4" s="17"/>
      <c r="H4" s="17"/>
      <c r="I4" s="17"/>
      <c r="J4" s="17"/>
      <c r="K4" s="17"/>
      <c r="L4" s="17"/>
      <c r="M4" s="17"/>
      <c r="N4" s="17"/>
      <c r="O4" s="17"/>
      <c r="P4" s="17"/>
      <c r="Q4" s="17"/>
      <c r="R4" s="17"/>
    </row>
    <row r="5" spans="1:43" ht="21" customHeight="1">
      <c r="B5" s="502" t="s">
        <v>31</v>
      </c>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c r="AM5" s="502"/>
      <c r="AN5" s="502"/>
      <c r="AO5" s="502"/>
      <c r="AP5" s="502"/>
      <c r="AQ5" s="502"/>
    </row>
    <row r="6" spans="1:43" ht="21" customHeight="1">
      <c r="B6" s="502"/>
      <c r="C6" s="502"/>
      <c r="D6" s="502"/>
      <c r="E6" s="502"/>
      <c r="F6" s="502"/>
      <c r="G6" s="502"/>
      <c r="H6" s="502"/>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2"/>
      <c r="AI6" s="502"/>
      <c r="AJ6" s="502"/>
      <c r="AK6" s="502"/>
      <c r="AL6" s="502"/>
      <c r="AM6" s="502"/>
      <c r="AN6" s="502"/>
      <c r="AO6" s="502"/>
      <c r="AP6" s="502"/>
      <c r="AQ6" s="502"/>
    </row>
    <row r="7" spans="1:43" ht="21" customHeight="1">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row>
    <row r="8" spans="1:43" ht="21" customHeight="1">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row>
    <row r="9" spans="1:43" ht="21" customHeight="1">
      <c r="B9" s="29"/>
      <c r="C9" s="29"/>
      <c r="D9" s="29"/>
      <c r="E9" s="29"/>
      <c r="F9" s="29"/>
      <c r="G9" s="29"/>
      <c r="H9" s="29"/>
      <c r="I9" s="29"/>
      <c r="J9" s="29"/>
      <c r="K9" s="29"/>
      <c r="L9" s="29"/>
      <c r="M9" s="29"/>
      <c r="N9" s="29"/>
      <c r="O9" s="29"/>
      <c r="P9" s="29"/>
      <c r="Q9" s="29"/>
      <c r="R9" s="29"/>
      <c r="S9" s="29"/>
      <c r="T9" s="29"/>
      <c r="U9" s="29"/>
      <c r="V9" s="29"/>
      <c r="W9" s="29"/>
      <c r="X9" s="29"/>
      <c r="Y9" s="29"/>
      <c r="Z9" s="505" t="s">
        <v>10</v>
      </c>
      <c r="AA9" s="505"/>
      <c r="AB9" s="505"/>
      <c r="AC9" s="505"/>
      <c r="AD9" s="507"/>
      <c r="AE9" s="507"/>
      <c r="AF9" s="507"/>
      <c r="AG9" s="507"/>
      <c r="AH9" s="507"/>
      <c r="AI9" s="507"/>
      <c r="AJ9" s="507"/>
      <c r="AK9" s="507"/>
      <c r="AL9" s="507"/>
      <c r="AM9" s="507"/>
      <c r="AN9" s="507"/>
      <c r="AO9" s="507"/>
      <c r="AP9" s="507"/>
      <c r="AQ9" s="507"/>
    </row>
    <row r="10" spans="1:43" s="15" customFormat="1" ht="21" customHeight="1">
      <c r="A10" s="4"/>
      <c r="B10" s="7"/>
      <c r="C10" s="7"/>
      <c r="D10" s="7"/>
      <c r="E10" s="7"/>
      <c r="F10" s="7"/>
      <c r="G10" s="7"/>
      <c r="H10" s="7"/>
      <c r="I10" s="7"/>
      <c r="J10" s="7"/>
      <c r="K10" s="7"/>
      <c r="L10" s="7"/>
      <c r="M10" s="7"/>
      <c r="N10" s="7"/>
      <c r="O10" s="7"/>
      <c r="P10" s="7"/>
      <c r="Q10" s="7"/>
      <c r="R10" s="7"/>
      <c r="S10" s="7"/>
      <c r="T10" s="7"/>
      <c r="U10" s="7"/>
      <c r="V10" s="7"/>
      <c r="W10" s="7"/>
      <c r="X10" s="7"/>
      <c r="Y10" s="7"/>
      <c r="Z10" s="506"/>
      <c r="AA10" s="506"/>
      <c r="AB10" s="506"/>
      <c r="AC10" s="506"/>
      <c r="AD10" s="508"/>
      <c r="AE10" s="508"/>
      <c r="AF10" s="508"/>
      <c r="AG10" s="508"/>
      <c r="AH10" s="508"/>
      <c r="AI10" s="508"/>
      <c r="AJ10" s="508"/>
      <c r="AK10" s="508"/>
      <c r="AL10" s="508"/>
      <c r="AM10" s="508"/>
      <c r="AN10" s="508"/>
      <c r="AO10" s="508"/>
      <c r="AP10" s="508"/>
      <c r="AQ10" s="508"/>
    </row>
    <row r="11" spans="1:43" s="15" customFormat="1" ht="21" customHeight="1">
      <c r="A11" s="4"/>
      <c r="B11" s="7"/>
      <c r="C11" s="7"/>
      <c r="D11" s="7"/>
      <c r="E11" s="7"/>
      <c r="F11" s="7"/>
      <c r="G11" s="7"/>
      <c r="H11" s="7"/>
      <c r="I11" s="7"/>
      <c r="J11" s="7"/>
      <c r="K11" s="7"/>
      <c r="L11" s="7"/>
      <c r="M11" s="7"/>
      <c r="N11" s="7"/>
      <c r="O11" s="7"/>
      <c r="P11" s="7"/>
      <c r="Q11" s="7"/>
      <c r="R11" s="7"/>
      <c r="S11" s="34"/>
      <c r="T11" s="35"/>
      <c r="U11" s="35"/>
      <c r="V11" s="35"/>
      <c r="W11" s="36"/>
      <c r="X11" s="36"/>
      <c r="Y11" s="36"/>
      <c r="Z11" s="511" t="s">
        <v>5</v>
      </c>
      <c r="AA11" s="511"/>
      <c r="AB11" s="511"/>
      <c r="AC11" s="511"/>
      <c r="AD11" s="513"/>
      <c r="AE11" s="513"/>
      <c r="AF11" s="513"/>
      <c r="AG11" s="513"/>
      <c r="AH11" s="513"/>
      <c r="AI11" s="513"/>
      <c r="AJ11" s="513"/>
      <c r="AK11" s="513"/>
      <c r="AL11" s="513"/>
      <c r="AM11" s="513"/>
      <c r="AN11" s="513"/>
      <c r="AO11" s="513"/>
      <c r="AP11" s="511" t="s">
        <v>6</v>
      </c>
      <c r="AQ11" s="511"/>
    </row>
    <row r="12" spans="1:43" s="15" customFormat="1" ht="21" customHeight="1">
      <c r="A12" s="4"/>
      <c r="B12" s="7"/>
      <c r="C12" s="7"/>
      <c r="D12" s="7"/>
      <c r="E12" s="7"/>
      <c r="F12" s="7"/>
      <c r="G12" s="7"/>
      <c r="H12" s="7"/>
      <c r="I12" s="7"/>
      <c r="J12" s="7"/>
      <c r="K12" s="7"/>
      <c r="L12" s="7"/>
      <c r="M12" s="7"/>
      <c r="N12" s="7"/>
      <c r="O12" s="7"/>
      <c r="P12" s="7"/>
      <c r="Q12" s="7"/>
      <c r="R12" s="7"/>
      <c r="S12" s="34"/>
      <c r="T12" s="36" t="s">
        <v>1</v>
      </c>
      <c r="U12" s="35"/>
      <c r="V12" s="35"/>
      <c r="W12" s="31"/>
      <c r="X12" s="36"/>
      <c r="Y12" s="36"/>
      <c r="Z12" s="512"/>
      <c r="AA12" s="512"/>
      <c r="AB12" s="512"/>
      <c r="AC12" s="512"/>
      <c r="AD12" s="514"/>
      <c r="AE12" s="514"/>
      <c r="AF12" s="514"/>
      <c r="AG12" s="514"/>
      <c r="AH12" s="514"/>
      <c r="AI12" s="514"/>
      <c r="AJ12" s="514"/>
      <c r="AK12" s="514"/>
      <c r="AL12" s="514"/>
      <c r="AM12" s="514"/>
      <c r="AN12" s="514"/>
      <c r="AO12" s="514"/>
      <c r="AP12" s="512"/>
      <c r="AQ12" s="512"/>
    </row>
    <row r="13" spans="1:43" s="4" customFormat="1" ht="21" customHeight="1">
      <c r="B13" s="7"/>
      <c r="C13" s="7"/>
      <c r="D13" s="7"/>
      <c r="E13" s="7"/>
      <c r="F13" s="7"/>
      <c r="G13" s="7"/>
      <c r="H13" s="7"/>
      <c r="I13" s="7"/>
      <c r="J13" s="7"/>
      <c r="K13" s="500"/>
      <c r="L13" s="500"/>
      <c r="M13" s="500"/>
      <c r="N13" s="500"/>
      <c r="O13" s="500"/>
      <c r="P13" s="500"/>
      <c r="Q13" s="500"/>
      <c r="R13" s="7"/>
      <c r="S13" s="7"/>
      <c r="T13" s="7"/>
      <c r="U13" s="7"/>
      <c r="V13" s="7"/>
      <c r="W13" s="7"/>
      <c r="X13" s="7"/>
      <c r="Y13" s="7"/>
      <c r="Z13" s="503" t="s">
        <v>7</v>
      </c>
      <c r="AA13" s="503"/>
      <c r="AB13" s="503"/>
      <c r="AC13" s="503"/>
      <c r="AD13" s="503"/>
      <c r="AE13" s="503"/>
      <c r="AF13" s="503"/>
      <c r="AG13" s="503"/>
      <c r="AH13" s="503"/>
      <c r="AI13" s="503"/>
      <c r="AJ13" s="503"/>
      <c r="AK13" s="503"/>
      <c r="AL13" s="503"/>
      <c r="AM13" s="503"/>
      <c r="AN13" s="503"/>
      <c r="AO13" s="503"/>
      <c r="AP13" s="503"/>
      <c r="AQ13" s="503"/>
    </row>
    <row r="14" spans="1:43" s="4" customFormat="1" ht="21" customHeight="1">
      <c r="R14" s="21"/>
      <c r="S14" s="21"/>
      <c r="T14" s="21"/>
      <c r="U14" s="21"/>
      <c r="V14" s="21"/>
      <c r="W14" s="21"/>
      <c r="X14" s="21"/>
      <c r="Y14" s="2"/>
      <c r="Z14" s="32"/>
      <c r="AA14" s="32"/>
      <c r="AB14" s="32"/>
      <c r="AC14" s="32"/>
      <c r="AD14" s="32"/>
      <c r="AE14" s="32"/>
      <c r="AF14" s="32"/>
      <c r="AG14" s="32"/>
      <c r="AH14" s="32"/>
      <c r="AI14" s="32"/>
      <c r="AJ14" s="32"/>
      <c r="AK14" s="32"/>
      <c r="AL14" s="32"/>
      <c r="AM14" s="32"/>
      <c r="AN14" s="32"/>
      <c r="AO14" s="32"/>
      <c r="AP14" s="32"/>
      <c r="AQ14" s="32"/>
    </row>
    <row r="15" spans="1:43" s="4" customFormat="1" ht="21" customHeight="1">
      <c r="R15" s="21"/>
      <c r="S15" s="21"/>
      <c r="T15" s="21"/>
      <c r="U15" s="21"/>
      <c r="V15" s="21"/>
      <c r="W15" s="21"/>
      <c r="X15" s="21"/>
      <c r="Y15" s="2"/>
      <c r="Z15" s="2"/>
      <c r="AA15" s="2"/>
      <c r="AB15" s="2"/>
      <c r="AC15" s="2"/>
      <c r="AD15" s="2"/>
      <c r="AE15" s="2"/>
      <c r="AF15" s="2"/>
      <c r="AG15" s="2"/>
      <c r="AH15" s="2"/>
      <c r="AI15" s="2"/>
      <c r="AJ15" s="2"/>
      <c r="AK15" s="2"/>
      <c r="AL15" s="2"/>
      <c r="AM15" s="2"/>
      <c r="AN15" s="2"/>
      <c r="AO15" s="2"/>
      <c r="AP15" s="2"/>
      <c r="AQ15" s="2"/>
    </row>
    <row r="16" spans="1:43" ht="21" customHeight="1">
      <c r="A16" s="24"/>
      <c r="B16" s="504" t="s">
        <v>36</v>
      </c>
      <c r="C16" s="504"/>
      <c r="D16" s="504"/>
      <c r="E16" s="504"/>
      <c r="F16" s="504"/>
      <c r="G16" s="504"/>
      <c r="H16" s="504"/>
      <c r="I16" s="504"/>
      <c r="J16" s="504"/>
      <c r="K16" s="504"/>
      <c r="L16" s="504"/>
      <c r="M16" s="504"/>
      <c r="N16" s="504"/>
      <c r="O16" s="504"/>
      <c r="P16" s="504"/>
      <c r="Q16" s="504"/>
      <c r="R16" s="504"/>
      <c r="S16" s="504"/>
      <c r="T16" s="504"/>
      <c r="U16" s="504"/>
      <c r="V16" s="504"/>
      <c r="W16" s="504"/>
      <c r="X16" s="504"/>
      <c r="Y16" s="504"/>
      <c r="Z16" s="504"/>
      <c r="AA16" s="504"/>
      <c r="AB16" s="504"/>
      <c r="AC16" s="504"/>
      <c r="AD16" s="504"/>
      <c r="AE16" s="504"/>
      <c r="AF16" s="504"/>
      <c r="AG16" s="504"/>
      <c r="AH16" s="504"/>
      <c r="AI16" s="504"/>
      <c r="AJ16" s="504"/>
      <c r="AK16" s="504"/>
      <c r="AL16" s="504"/>
      <c r="AM16" s="504"/>
      <c r="AN16" s="504"/>
      <c r="AO16" s="504"/>
      <c r="AP16" s="504"/>
      <c r="AQ16" s="504"/>
    </row>
    <row r="17" spans="1:43" ht="21" customHeight="1">
      <c r="A17" s="24"/>
      <c r="B17" s="504"/>
      <c r="C17" s="504"/>
      <c r="D17" s="504"/>
      <c r="E17" s="504"/>
      <c r="F17" s="504"/>
      <c r="G17" s="504"/>
      <c r="H17" s="504"/>
      <c r="I17" s="504"/>
      <c r="J17" s="504"/>
      <c r="K17" s="504"/>
      <c r="L17" s="504"/>
      <c r="M17" s="504"/>
      <c r="N17" s="504"/>
      <c r="O17" s="504"/>
      <c r="P17" s="504"/>
      <c r="Q17" s="504"/>
      <c r="R17" s="504"/>
      <c r="S17" s="504"/>
      <c r="T17" s="504"/>
      <c r="U17" s="504"/>
      <c r="V17" s="504"/>
      <c r="W17" s="504"/>
      <c r="X17" s="504"/>
      <c r="Y17" s="504"/>
      <c r="Z17" s="504"/>
      <c r="AA17" s="504"/>
      <c r="AB17" s="504"/>
      <c r="AC17" s="504"/>
      <c r="AD17" s="504"/>
      <c r="AE17" s="504"/>
      <c r="AF17" s="504"/>
      <c r="AG17" s="504"/>
      <c r="AH17" s="504"/>
      <c r="AI17" s="504"/>
      <c r="AJ17" s="504"/>
      <c r="AK17" s="504"/>
      <c r="AL17" s="504"/>
      <c r="AM17" s="504"/>
      <c r="AN17" s="504"/>
      <c r="AO17" s="504"/>
      <c r="AP17" s="504"/>
      <c r="AQ17" s="504"/>
    </row>
    <row r="18" spans="1:43" ht="21" customHeight="1">
      <c r="A18" s="24"/>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s="15" customFormat="1" ht="21" customHeight="1">
      <c r="A19" s="4"/>
      <c r="B19" s="501" t="s">
        <v>2</v>
      </c>
      <c r="C19" s="501"/>
      <c r="D19" s="501"/>
      <c r="E19" s="501"/>
      <c r="F19" s="501"/>
      <c r="G19" s="501"/>
      <c r="H19" s="501"/>
      <c r="I19" s="501"/>
      <c r="J19" s="501"/>
      <c r="K19" s="501"/>
      <c r="L19" s="501"/>
      <c r="M19" s="501"/>
      <c r="N19" s="501"/>
      <c r="O19" s="501"/>
      <c r="P19" s="501"/>
      <c r="Q19" s="501"/>
      <c r="R19" s="501"/>
      <c r="S19" s="501"/>
      <c r="T19" s="501"/>
      <c r="U19" s="501"/>
      <c r="V19" s="501"/>
      <c r="W19" s="501"/>
      <c r="X19" s="501"/>
      <c r="Y19" s="501"/>
      <c r="Z19" s="501"/>
      <c r="AA19" s="501"/>
      <c r="AB19" s="501"/>
      <c r="AC19" s="501"/>
      <c r="AD19" s="501"/>
      <c r="AE19" s="501"/>
      <c r="AF19" s="501"/>
      <c r="AG19" s="501"/>
      <c r="AH19" s="501"/>
      <c r="AI19" s="501"/>
      <c r="AJ19" s="501"/>
      <c r="AK19" s="501"/>
      <c r="AL19" s="501"/>
      <c r="AM19" s="501"/>
      <c r="AN19" s="501"/>
      <c r="AO19" s="501"/>
      <c r="AP19" s="501"/>
      <c r="AQ19" s="501"/>
    </row>
    <row r="20" spans="1:43" s="15" customFormat="1" ht="21" customHeight="1">
      <c r="A20" s="4"/>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row>
    <row r="21" spans="1:43" s="15" customFormat="1" ht="21" customHeight="1">
      <c r="A21" s="4"/>
      <c r="B21" s="6" t="s">
        <v>27</v>
      </c>
      <c r="C21" s="6"/>
      <c r="D21" s="6"/>
      <c r="E21" s="6"/>
      <c r="F21" s="6"/>
      <c r="G21" s="6"/>
      <c r="H21" s="6"/>
      <c r="I21" s="6"/>
      <c r="J21" s="6"/>
      <c r="K21" s="38"/>
      <c r="L21" s="6"/>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row>
    <row r="22" spans="1:43" s="15" customFormat="1" ht="21" customHeight="1">
      <c r="A22" s="4"/>
      <c r="B22" s="6"/>
      <c r="C22" s="6"/>
      <c r="D22" s="6"/>
      <c r="E22" s="6"/>
      <c r="F22" s="6"/>
      <c r="G22" s="6"/>
      <c r="H22" s="6"/>
      <c r="I22" s="6"/>
      <c r="J22" s="6"/>
      <c r="K22" s="6"/>
      <c r="L22" s="6"/>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row>
    <row r="23" spans="1:43" s="15" customFormat="1" ht="21" customHeight="1">
      <c r="A23" s="4"/>
      <c r="B23" s="6"/>
      <c r="C23" s="6"/>
      <c r="D23" s="6"/>
      <c r="E23" s="6"/>
      <c r="F23" s="6"/>
      <c r="G23" s="6"/>
      <c r="H23" s="6"/>
      <c r="I23" s="6"/>
      <c r="J23" s="6"/>
      <c r="K23" s="6"/>
      <c r="L23" s="6"/>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row>
    <row r="24" spans="1:43" s="15" customFormat="1" ht="21" customHeight="1">
      <c r="A24" s="4"/>
      <c r="B24" s="6"/>
      <c r="C24" s="6"/>
      <c r="D24" s="6"/>
      <c r="E24" s="6"/>
      <c r="F24" s="6"/>
      <c r="G24" s="6"/>
      <c r="H24" s="6"/>
      <c r="I24" s="6"/>
      <c r="J24" s="6"/>
      <c r="K24" s="6"/>
      <c r="L24" s="6"/>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row>
    <row r="25" spans="1:43" s="15" customFormat="1" ht="21" customHeight="1">
      <c r="A25" s="4"/>
      <c r="B25" s="6" t="s">
        <v>26</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row>
    <row r="26" spans="1:43" s="15" customFormat="1" ht="21" customHeight="1">
      <c r="A26" s="30"/>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row>
    <row r="27" spans="1:43" s="5" customFormat="1" ht="21" customHeight="1">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row>
    <row r="28" spans="1:43" s="5" customFormat="1" ht="21" customHeight="1">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row>
    <row r="29" spans="1:43" s="5" customFormat="1" ht="21" customHeight="1">
      <c r="B29" s="6" t="s">
        <v>11</v>
      </c>
      <c r="C29" s="6"/>
      <c r="D29" s="6"/>
      <c r="E29" s="6"/>
      <c r="F29" s="6"/>
      <c r="G29" s="6"/>
      <c r="H29" s="6"/>
      <c r="I29" s="6"/>
      <c r="J29" s="6"/>
      <c r="K29" s="6"/>
      <c r="L29" s="6"/>
      <c r="M29" s="6"/>
      <c r="N29" s="6"/>
      <c r="O29" s="509"/>
      <c r="P29" s="509"/>
      <c r="Q29" s="509"/>
      <c r="R29" s="509"/>
      <c r="S29" s="509"/>
      <c r="T29" s="509"/>
      <c r="U29" s="509"/>
      <c r="V29" s="509"/>
      <c r="W29" s="509"/>
      <c r="X29" s="509"/>
      <c r="Y29" s="509"/>
      <c r="Z29" s="510" t="s">
        <v>3</v>
      </c>
      <c r="AA29" s="510"/>
      <c r="AB29" s="6"/>
      <c r="AC29" s="6"/>
      <c r="AD29" s="6"/>
      <c r="AE29" s="6"/>
      <c r="AF29" s="6"/>
      <c r="AG29" s="6"/>
      <c r="AH29" s="6"/>
      <c r="AI29" s="6"/>
      <c r="AJ29" s="6"/>
      <c r="AK29" s="6"/>
      <c r="AL29" s="6"/>
      <c r="AM29" s="6"/>
      <c r="AN29" s="6"/>
      <c r="AO29" s="6"/>
      <c r="AP29" s="6"/>
      <c r="AQ29" s="6"/>
    </row>
    <row r="30" spans="1:43" s="5" customFormat="1" ht="21" customHeight="1">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row>
    <row r="31" spans="1:43" s="3" customFormat="1" ht="21" customHeight="1">
      <c r="C31" s="6"/>
      <c r="D31" s="6"/>
      <c r="E31" s="6"/>
      <c r="F31" s="6"/>
      <c r="G31" s="6"/>
      <c r="H31" s="6"/>
      <c r="I31" s="6"/>
      <c r="J31" s="6"/>
      <c r="K31" s="6"/>
      <c r="L31" s="6"/>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row>
    <row r="32" spans="1:43" s="3" customFormat="1" ht="21" customHeight="1">
      <c r="F32" s="6"/>
      <c r="G32" s="6"/>
      <c r="H32" s="6"/>
      <c r="I32" s="6"/>
      <c r="J32" s="6"/>
      <c r="K32" s="6"/>
      <c r="L32" s="6"/>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row>
    <row r="33" spans="2:43" s="3" customFormat="1" ht="21" customHeight="1">
      <c r="B33" s="6" t="s">
        <v>14</v>
      </c>
      <c r="C33" s="6"/>
      <c r="D33" s="6"/>
      <c r="E33" s="6"/>
      <c r="F33" s="6"/>
      <c r="G33" s="6"/>
      <c r="H33" s="6"/>
      <c r="I33" s="6"/>
      <c r="J33" s="6"/>
      <c r="K33" s="6"/>
      <c r="L33" s="6"/>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row>
    <row r="34" spans="2:43" s="3" customFormat="1" ht="21" customHeight="1">
      <c r="B34" s="8"/>
      <c r="AO34" s="8"/>
      <c r="AQ34" s="8"/>
    </row>
    <row r="35" spans="2:43" s="3" customFormat="1" ht="21" customHeight="1">
      <c r="B35" s="37"/>
      <c r="AO35" s="8"/>
      <c r="AQ35" s="8"/>
    </row>
    <row r="36" spans="2:43" s="3" customFormat="1" ht="21" customHeight="1">
      <c r="B36" s="22"/>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row>
    <row r="37" spans="2:43" s="3" customFormat="1" ht="21" customHeight="1"/>
    <row r="38" spans="2:43" s="3" customFormat="1" ht="18" customHeight="1"/>
    <row r="39" spans="2:43" s="3" customFormat="1" ht="18" customHeight="1"/>
    <row r="40" spans="2:43" s="3" customFormat="1" ht="18" customHeight="1"/>
    <row r="41" spans="2:43" s="3" customFormat="1" ht="18" customHeight="1"/>
    <row r="42" spans="2:43" ht="18" customHeight="1"/>
    <row r="43" spans="2:43" ht="18" customHeight="1"/>
    <row r="44" spans="2:43" ht="18" customHeight="1"/>
    <row r="45" spans="2:43" ht="18" customHeight="1"/>
    <row r="46" spans="2:43" ht="18" customHeight="1"/>
    <row r="47" spans="2:43" ht="18" customHeight="1"/>
    <row r="48" spans="2:4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sheetData>
  <mergeCells count="16">
    <mergeCell ref="O29:Y29"/>
    <mergeCell ref="Z29:AA29"/>
    <mergeCell ref="Z11:AC12"/>
    <mergeCell ref="AP11:AQ12"/>
    <mergeCell ref="AD11:AO12"/>
    <mergeCell ref="AD1:AQ1"/>
    <mergeCell ref="B2:F2"/>
    <mergeCell ref="B3:F3"/>
    <mergeCell ref="K13:Q13"/>
    <mergeCell ref="B19:AQ19"/>
    <mergeCell ref="B5:AQ6"/>
    <mergeCell ref="Z13:AQ13"/>
    <mergeCell ref="B16:AQ17"/>
    <mergeCell ref="G2:K2"/>
    <mergeCell ref="Z9:AC10"/>
    <mergeCell ref="AD9:AQ10"/>
  </mergeCells>
  <phoneticPr fontId="9"/>
  <printOptions horizontalCentered="1"/>
  <pageMargins left="0.39370078740157483" right="0.39370078740157483" top="0.78740157480314965" bottom="0.39370078740157483" header="0.39370078740157483" footer="0.27559055118110237"/>
  <pageSetup paperSize="9" orientation="portrait" r:id="rId1"/>
  <headerFooter alignWithMargins="0">
    <oddHeader>&amp;L第４号様式（第１５条関係）</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72"/>
  <sheetViews>
    <sheetView view="pageBreakPreview" zoomScaleNormal="100" zoomScaleSheetLayoutView="100" workbookViewId="0">
      <selection activeCell="J14" sqref="B14:AQ24"/>
    </sheetView>
  </sheetViews>
  <sheetFormatPr defaultColWidth="9" defaultRowHeight="13.2"/>
  <cols>
    <col min="1" max="44" width="2.109375" style="10" customWidth="1"/>
    <col min="45" max="47" width="3.6640625" style="10" customWidth="1"/>
    <col min="48" max="48" width="10.44140625" style="10" bestFit="1" customWidth="1"/>
    <col min="49" max="49" width="19.6640625" style="10" customWidth="1"/>
    <col min="50" max="16384" width="9" style="10"/>
  </cols>
  <sheetData>
    <row r="1" spans="1:49" ht="21" customHeight="1">
      <c r="B1" s="11"/>
      <c r="C1" s="11"/>
      <c r="D1" s="11"/>
      <c r="E1" s="11"/>
      <c r="F1" s="11"/>
      <c r="G1" s="11"/>
      <c r="H1" s="11"/>
      <c r="I1" s="11"/>
      <c r="J1" s="11"/>
      <c r="K1" s="17"/>
      <c r="AD1" s="498" t="s">
        <v>35</v>
      </c>
      <c r="AE1" s="498"/>
      <c r="AF1" s="498"/>
      <c r="AG1" s="498"/>
      <c r="AH1" s="498"/>
      <c r="AI1" s="498"/>
      <c r="AJ1" s="498"/>
      <c r="AK1" s="498"/>
      <c r="AL1" s="498"/>
      <c r="AM1" s="498"/>
      <c r="AN1" s="498"/>
      <c r="AO1" s="498"/>
      <c r="AP1" s="498"/>
      <c r="AQ1" s="498"/>
    </row>
    <row r="2" spans="1:49" ht="21" customHeight="1">
      <c r="A2" s="4"/>
      <c r="B2" s="499" t="s">
        <v>8</v>
      </c>
      <c r="C2" s="499"/>
      <c r="D2" s="499"/>
      <c r="E2" s="499"/>
      <c r="F2" s="499"/>
      <c r="G2" s="499" t="s">
        <v>0</v>
      </c>
      <c r="H2" s="499"/>
      <c r="I2" s="499"/>
      <c r="J2" s="499"/>
      <c r="K2" s="499"/>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14"/>
      <c r="AR2" s="11"/>
      <c r="AS2" s="11"/>
      <c r="AT2" s="11"/>
      <c r="AV2" s="12"/>
      <c r="AW2" s="13"/>
    </row>
    <row r="3" spans="1:49" ht="21" customHeight="1">
      <c r="A3" s="4"/>
      <c r="B3" s="499"/>
      <c r="C3" s="499"/>
      <c r="D3" s="499"/>
      <c r="E3" s="499"/>
      <c r="F3" s="499"/>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14"/>
      <c r="AR3" s="11"/>
      <c r="AS3" s="11"/>
      <c r="AT3" s="11"/>
      <c r="AV3" s="12"/>
      <c r="AW3" s="13"/>
    </row>
    <row r="4" spans="1:49" ht="21" customHeight="1">
      <c r="A4" s="11"/>
      <c r="B4" s="16"/>
      <c r="C4" s="16"/>
      <c r="D4" s="16"/>
      <c r="E4" s="16"/>
      <c r="F4" s="16"/>
      <c r="G4" s="17"/>
      <c r="H4" s="17"/>
      <c r="I4" s="17"/>
      <c r="J4" s="17"/>
      <c r="K4" s="17"/>
      <c r="L4" s="17"/>
      <c r="M4" s="17"/>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8"/>
      <c r="AR4" s="11"/>
      <c r="AS4" s="11"/>
      <c r="AT4" s="11"/>
      <c r="AV4" s="12"/>
      <c r="AW4" s="13"/>
    </row>
    <row r="5" spans="1:49" ht="21" customHeight="1">
      <c r="A5" s="11"/>
      <c r="B5" s="517" t="s">
        <v>32</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c r="AL5" s="517"/>
      <c r="AM5" s="517"/>
      <c r="AN5" s="517"/>
      <c r="AO5" s="517"/>
      <c r="AP5" s="517"/>
      <c r="AQ5" s="517"/>
      <c r="AR5" s="11"/>
      <c r="AS5" s="11"/>
      <c r="AT5" s="11"/>
      <c r="AV5" s="12"/>
      <c r="AW5" s="13"/>
    </row>
    <row r="6" spans="1:49" ht="21" customHeight="1">
      <c r="A6" s="11"/>
      <c r="B6" s="517"/>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7"/>
      <c r="AK6" s="517"/>
      <c r="AL6" s="517"/>
      <c r="AM6" s="517"/>
      <c r="AN6" s="517"/>
      <c r="AO6" s="517"/>
      <c r="AP6" s="517"/>
      <c r="AQ6" s="517"/>
      <c r="AR6" s="11"/>
      <c r="AS6" s="11"/>
      <c r="AT6" s="11"/>
      <c r="AV6" s="12"/>
      <c r="AW6" s="13"/>
    </row>
    <row r="7" spans="1:49" ht="21" customHeight="1">
      <c r="A7" s="11"/>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11"/>
      <c r="AS7" s="11"/>
      <c r="AT7" s="27"/>
    </row>
    <row r="8" spans="1:49" ht="21" customHeight="1">
      <c r="A8" s="11"/>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11"/>
      <c r="AS8" s="11"/>
      <c r="AT8" s="27"/>
    </row>
    <row r="9" spans="1:49" ht="21" customHeight="1">
      <c r="A9" s="11"/>
      <c r="B9" s="33"/>
      <c r="C9" s="33"/>
      <c r="D9" s="33"/>
      <c r="E9" s="33"/>
      <c r="F9" s="33"/>
      <c r="G9" s="33"/>
      <c r="H9" s="33"/>
      <c r="I9" s="33"/>
      <c r="J9" s="33"/>
      <c r="K9" s="33"/>
      <c r="L9" s="33"/>
      <c r="M9" s="33"/>
      <c r="N9" s="33"/>
      <c r="O9" s="33"/>
      <c r="P9" s="33"/>
      <c r="Q9" s="33"/>
      <c r="R9" s="33"/>
      <c r="S9" s="33"/>
      <c r="T9" s="29"/>
      <c r="U9" s="29"/>
      <c r="V9" s="29"/>
      <c r="W9" s="29"/>
      <c r="X9" s="29"/>
      <c r="Y9" s="29"/>
      <c r="Z9" s="505" t="s">
        <v>10</v>
      </c>
      <c r="AA9" s="505"/>
      <c r="AB9" s="505"/>
      <c r="AC9" s="505"/>
      <c r="AD9" s="507"/>
      <c r="AE9" s="507"/>
      <c r="AF9" s="507"/>
      <c r="AG9" s="507"/>
      <c r="AH9" s="507"/>
      <c r="AI9" s="507"/>
      <c r="AJ9" s="507"/>
      <c r="AK9" s="507"/>
      <c r="AL9" s="507"/>
      <c r="AM9" s="507"/>
      <c r="AN9" s="507"/>
      <c r="AO9" s="507"/>
      <c r="AP9" s="507"/>
      <c r="AQ9" s="507"/>
      <c r="AR9" s="11"/>
      <c r="AS9" s="11"/>
      <c r="AT9" s="27"/>
    </row>
    <row r="10" spans="1:49" ht="21" customHeight="1">
      <c r="A10" s="11"/>
      <c r="B10" s="33"/>
      <c r="C10" s="33"/>
      <c r="D10" s="33"/>
      <c r="E10" s="33"/>
      <c r="F10" s="33"/>
      <c r="G10" s="33"/>
      <c r="H10" s="33"/>
      <c r="I10" s="33"/>
      <c r="J10" s="33"/>
      <c r="K10" s="33"/>
      <c r="L10" s="33"/>
      <c r="M10" s="33"/>
      <c r="N10" s="33"/>
      <c r="O10" s="33"/>
      <c r="P10" s="33"/>
      <c r="Q10" s="33"/>
      <c r="R10" s="33"/>
      <c r="S10" s="33"/>
      <c r="T10" s="7"/>
      <c r="U10" s="7"/>
      <c r="V10" s="7"/>
      <c r="W10" s="7"/>
      <c r="X10" s="7"/>
      <c r="Y10" s="7"/>
      <c r="Z10" s="506"/>
      <c r="AA10" s="506"/>
      <c r="AB10" s="506"/>
      <c r="AC10" s="506"/>
      <c r="AD10" s="508"/>
      <c r="AE10" s="508"/>
      <c r="AF10" s="508"/>
      <c r="AG10" s="508"/>
      <c r="AH10" s="508"/>
      <c r="AI10" s="508"/>
      <c r="AJ10" s="508"/>
      <c r="AK10" s="508"/>
      <c r="AL10" s="508"/>
      <c r="AM10" s="508"/>
      <c r="AN10" s="508"/>
      <c r="AO10" s="508"/>
      <c r="AP10" s="508"/>
      <c r="AQ10" s="508"/>
      <c r="AR10" s="11"/>
      <c r="AS10" s="11"/>
      <c r="AT10" s="27"/>
    </row>
    <row r="11" spans="1:49" ht="21" customHeight="1">
      <c r="A11" s="4"/>
      <c r="B11" s="4"/>
      <c r="C11" s="4"/>
      <c r="D11" s="4"/>
      <c r="E11" s="4"/>
      <c r="F11" s="4"/>
      <c r="G11" s="4"/>
      <c r="H11" s="4"/>
      <c r="I11" s="4"/>
      <c r="J11" s="5"/>
      <c r="K11" s="5"/>
      <c r="L11" s="5"/>
      <c r="M11" s="5"/>
      <c r="N11" s="5"/>
      <c r="O11" s="5"/>
      <c r="P11" s="5"/>
      <c r="Q11" s="5"/>
      <c r="R11" s="5"/>
      <c r="S11" s="5"/>
      <c r="T11" s="35"/>
      <c r="U11" s="35"/>
      <c r="V11" s="35"/>
      <c r="W11" s="36"/>
      <c r="X11" s="36"/>
      <c r="Y11" s="36"/>
      <c r="Z11" s="511" t="s">
        <v>5</v>
      </c>
      <c r="AA11" s="511"/>
      <c r="AB11" s="511"/>
      <c r="AC11" s="511"/>
      <c r="AD11" s="513"/>
      <c r="AE11" s="513"/>
      <c r="AF11" s="513"/>
      <c r="AG11" s="513"/>
      <c r="AH11" s="513"/>
      <c r="AI11" s="513"/>
      <c r="AJ11" s="513"/>
      <c r="AK11" s="513"/>
      <c r="AL11" s="513"/>
      <c r="AM11" s="513"/>
      <c r="AN11" s="513"/>
      <c r="AO11" s="513"/>
      <c r="AP11" s="511" t="s">
        <v>4</v>
      </c>
      <c r="AQ11" s="511"/>
      <c r="AR11" s="4"/>
      <c r="AS11" s="11"/>
      <c r="AT11" s="11"/>
      <c r="AV11" s="19"/>
      <c r="AW11" s="20"/>
    </row>
    <row r="12" spans="1:49" ht="21" customHeight="1">
      <c r="A12" s="4"/>
      <c r="B12" s="4"/>
      <c r="C12" s="4"/>
      <c r="D12" s="4"/>
      <c r="E12" s="4"/>
      <c r="F12" s="4"/>
      <c r="G12" s="4"/>
      <c r="H12" s="4"/>
      <c r="I12" s="4"/>
      <c r="J12" s="4"/>
      <c r="K12" s="4"/>
      <c r="L12" s="4"/>
      <c r="M12" s="21"/>
      <c r="N12" s="21"/>
      <c r="O12" s="21"/>
      <c r="P12" s="21"/>
      <c r="Q12" s="21"/>
      <c r="R12" s="21"/>
      <c r="S12" s="21"/>
      <c r="T12" s="36" t="s">
        <v>1</v>
      </c>
      <c r="U12" s="35"/>
      <c r="V12" s="35"/>
      <c r="W12" s="31"/>
      <c r="X12" s="36"/>
      <c r="Y12" s="36"/>
      <c r="Z12" s="512"/>
      <c r="AA12" s="512"/>
      <c r="AB12" s="512"/>
      <c r="AC12" s="512"/>
      <c r="AD12" s="514"/>
      <c r="AE12" s="514"/>
      <c r="AF12" s="514"/>
      <c r="AG12" s="514"/>
      <c r="AH12" s="514"/>
      <c r="AI12" s="514"/>
      <c r="AJ12" s="514"/>
      <c r="AK12" s="514"/>
      <c r="AL12" s="514"/>
      <c r="AM12" s="514"/>
      <c r="AN12" s="514"/>
      <c r="AO12" s="514"/>
      <c r="AP12" s="512"/>
      <c r="AQ12" s="512"/>
      <c r="AR12" s="4"/>
      <c r="AS12" s="11"/>
      <c r="AT12" s="11"/>
      <c r="AV12" s="19"/>
      <c r="AW12" s="20"/>
    </row>
    <row r="13" spans="1:49" ht="21" customHeight="1">
      <c r="A13" s="4"/>
      <c r="B13" s="4"/>
      <c r="C13" s="4"/>
      <c r="D13" s="4"/>
      <c r="E13" s="4"/>
      <c r="F13" s="4"/>
      <c r="G13" s="4"/>
      <c r="H13" s="4"/>
      <c r="I13" s="4"/>
      <c r="J13" s="4"/>
      <c r="K13" s="4"/>
      <c r="L13" s="4"/>
      <c r="M13" s="21"/>
      <c r="N13" s="21"/>
      <c r="O13" s="21"/>
      <c r="P13" s="21"/>
      <c r="Q13" s="21"/>
      <c r="R13" s="21"/>
      <c r="S13" s="21"/>
      <c r="T13" s="7"/>
      <c r="U13" s="7"/>
      <c r="V13" s="7"/>
      <c r="W13" s="7"/>
      <c r="X13" s="7"/>
      <c r="Y13" s="7"/>
      <c r="Z13" s="503" t="s">
        <v>7</v>
      </c>
      <c r="AA13" s="503"/>
      <c r="AB13" s="503"/>
      <c r="AC13" s="503"/>
      <c r="AD13" s="503"/>
      <c r="AE13" s="503"/>
      <c r="AF13" s="503"/>
      <c r="AG13" s="503"/>
      <c r="AH13" s="503"/>
      <c r="AI13" s="503"/>
      <c r="AJ13" s="503"/>
      <c r="AK13" s="503"/>
      <c r="AL13" s="503"/>
      <c r="AM13" s="503"/>
      <c r="AN13" s="503"/>
      <c r="AO13" s="503"/>
      <c r="AP13" s="503"/>
      <c r="AQ13" s="503"/>
      <c r="AR13" s="4"/>
      <c r="AS13" s="11"/>
      <c r="AT13" s="11"/>
      <c r="AV13" s="19"/>
      <c r="AW13" s="20"/>
    </row>
    <row r="14" spans="1:49" ht="21" customHeight="1">
      <c r="A14" s="4"/>
      <c r="B14" s="39"/>
      <c r="C14" s="39"/>
      <c r="D14" s="39"/>
      <c r="E14" s="39"/>
      <c r="F14" s="39"/>
      <c r="G14" s="39"/>
      <c r="H14" s="39"/>
      <c r="I14" s="39"/>
      <c r="J14" s="39"/>
      <c r="K14" s="39"/>
      <c r="L14" s="39"/>
      <c r="M14" s="40"/>
      <c r="N14" s="40"/>
      <c r="O14" s="40"/>
      <c r="P14" s="40"/>
      <c r="Q14" s="40"/>
      <c r="R14" s="40"/>
      <c r="S14" s="40"/>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2"/>
      <c r="AR14" s="4"/>
      <c r="AS14" s="11"/>
      <c r="AT14" s="11"/>
      <c r="AV14" s="19"/>
      <c r="AW14" s="20"/>
    </row>
    <row r="15" spans="1:49" ht="21" customHeight="1">
      <c r="A15" s="4"/>
      <c r="B15" s="39"/>
      <c r="C15" s="39"/>
      <c r="D15" s="39"/>
      <c r="E15" s="39"/>
      <c r="F15" s="39"/>
      <c r="G15" s="39"/>
      <c r="H15" s="39"/>
      <c r="I15" s="39"/>
      <c r="J15" s="39"/>
      <c r="K15" s="39"/>
      <c r="L15" s="39"/>
      <c r="M15" s="40"/>
      <c r="N15" s="40"/>
      <c r="O15" s="40"/>
      <c r="P15" s="40"/>
      <c r="Q15" s="40"/>
      <c r="R15" s="40"/>
      <c r="S15" s="40"/>
      <c r="T15" s="41"/>
      <c r="U15" s="41"/>
      <c r="V15" s="41"/>
      <c r="W15" s="42"/>
      <c r="X15" s="43"/>
      <c r="Y15" s="43"/>
      <c r="Z15" s="43"/>
      <c r="AA15" s="43"/>
      <c r="AB15" s="43"/>
      <c r="AC15" s="43"/>
      <c r="AD15" s="43"/>
      <c r="AE15" s="43"/>
      <c r="AF15" s="43"/>
      <c r="AG15" s="43"/>
      <c r="AH15" s="43"/>
      <c r="AI15" s="43"/>
      <c r="AJ15" s="43"/>
      <c r="AK15" s="43"/>
      <c r="AL15" s="43"/>
      <c r="AM15" s="43"/>
      <c r="AN15" s="43"/>
      <c r="AO15" s="43"/>
      <c r="AP15" s="43"/>
      <c r="AQ15" s="43"/>
      <c r="AR15" s="4"/>
      <c r="AS15" s="11"/>
      <c r="AT15" s="11"/>
      <c r="AV15" s="19"/>
      <c r="AW15" s="20"/>
    </row>
    <row r="16" spans="1:49" ht="21" customHeight="1">
      <c r="A16" s="4"/>
      <c r="B16" s="515" t="s">
        <v>34</v>
      </c>
      <c r="C16" s="515"/>
      <c r="D16" s="515"/>
      <c r="E16" s="515"/>
      <c r="F16" s="515"/>
      <c r="G16" s="515"/>
      <c r="H16" s="515"/>
      <c r="I16" s="515"/>
      <c r="J16" s="515"/>
      <c r="K16" s="515"/>
      <c r="L16" s="515"/>
      <c r="M16" s="515"/>
      <c r="N16" s="515"/>
      <c r="O16" s="515"/>
      <c r="P16" s="515"/>
      <c r="Q16" s="515"/>
      <c r="R16" s="515"/>
      <c r="S16" s="515"/>
      <c r="T16" s="515"/>
      <c r="U16" s="515"/>
      <c r="V16" s="515"/>
      <c r="W16" s="515"/>
      <c r="X16" s="515"/>
      <c r="Y16" s="515"/>
      <c r="Z16" s="515"/>
      <c r="AA16" s="515"/>
      <c r="AB16" s="515"/>
      <c r="AC16" s="515"/>
      <c r="AD16" s="515"/>
      <c r="AE16" s="515"/>
      <c r="AF16" s="515"/>
      <c r="AG16" s="515"/>
      <c r="AH16" s="515"/>
      <c r="AI16" s="515"/>
      <c r="AJ16" s="515"/>
      <c r="AK16" s="515"/>
      <c r="AL16" s="515"/>
      <c r="AM16" s="515"/>
      <c r="AN16" s="515"/>
      <c r="AO16" s="515"/>
      <c r="AP16" s="515"/>
      <c r="AQ16" s="515"/>
      <c r="AR16" s="4"/>
      <c r="AS16" s="11"/>
      <c r="AT16" s="11"/>
      <c r="AV16" s="19"/>
      <c r="AW16" s="20"/>
    </row>
    <row r="17" spans="1:49" ht="21" customHeight="1">
      <c r="A17" s="11"/>
      <c r="B17" s="515"/>
      <c r="C17" s="515"/>
      <c r="D17" s="515"/>
      <c r="E17" s="515"/>
      <c r="F17" s="515"/>
      <c r="G17" s="515"/>
      <c r="H17" s="515"/>
      <c r="I17" s="515"/>
      <c r="J17" s="515"/>
      <c r="K17" s="515"/>
      <c r="L17" s="515"/>
      <c r="M17" s="515"/>
      <c r="N17" s="515"/>
      <c r="O17" s="515"/>
      <c r="P17" s="515"/>
      <c r="Q17" s="515"/>
      <c r="R17" s="515"/>
      <c r="S17" s="515"/>
      <c r="T17" s="515"/>
      <c r="U17" s="515"/>
      <c r="V17" s="515"/>
      <c r="W17" s="515"/>
      <c r="X17" s="515"/>
      <c r="Y17" s="515"/>
      <c r="Z17" s="515"/>
      <c r="AA17" s="515"/>
      <c r="AB17" s="515"/>
      <c r="AC17" s="515"/>
      <c r="AD17" s="515"/>
      <c r="AE17" s="515"/>
      <c r="AF17" s="515"/>
      <c r="AG17" s="515"/>
      <c r="AH17" s="515"/>
      <c r="AI17" s="515"/>
      <c r="AJ17" s="515"/>
      <c r="AK17" s="515"/>
      <c r="AL17" s="515"/>
      <c r="AM17" s="515"/>
      <c r="AN17" s="515"/>
      <c r="AO17" s="515"/>
      <c r="AP17" s="515"/>
      <c r="AQ17" s="515"/>
      <c r="AR17" s="11"/>
      <c r="AS17" s="11"/>
      <c r="AT17" s="11"/>
      <c r="AV17" s="19"/>
      <c r="AW17" s="20"/>
    </row>
    <row r="18" spans="1:49" ht="21" customHeight="1">
      <c r="A18" s="11"/>
      <c r="B18" s="39" t="s">
        <v>9</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5"/>
      <c r="AR18" s="11"/>
      <c r="AS18" s="11"/>
      <c r="AT18" s="11"/>
      <c r="AV18" s="19"/>
      <c r="AW18" s="20"/>
    </row>
    <row r="19" spans="1:49" ht="21" customHeight="1">
      <c r="A19" s="11"/>
      <c r="B19" s="516" t="s">
        <v>2</v>
      </c>
      <c r="C19" s="516"/>
      <c r="D19" s="516"/>
      <c r="E19" s="516"/>
      <c r="F19" s="516"/>
      <c r="G19" s="516"/>
      <c r="H19" s="516"/>
      <c r="I19" s="516"/>
      <c r="J19" s="516"/>
      <c r="K19" s="516"/>
      <c r="L19" s="516"/>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6"/>
      <c r="AJ19" s="516"/>
      <c r="AK19" s="516"/>
      <c r="AL19" s="516"/>
      <c r="AM19" s="516"/>
      <c r="AN19" s="516"/>
      <c r="AO19" s="516"/>
      <c r="AP19" s="516"/>
      <c r="AQ19" s="516"/>
      <c r="AR19" s="11"/>
      <c r="AS19" s="11"/>
      <c r="AT19" s="11"/>
      <c r="AV19" s="19"/>
      <c r="AW19" s="20"/>
    </row>
    <row r="20" spans="1:49" ht="21" customHeight="1">
      <c r="A20" s="4"/>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
      <c r="AS20" s="11"/>
      <c r="AT20" s="11"/>
      <c r="AV20" s="19"/>
      <c r="AW20" s="20"/>
    </row>
    <row r="21" spans="1:49" ht="21" customHeight="1">
      <c r="A21" s="4"/>
      <c r="B21" s="9" t="s">
        <v>13</v>
      </c>
      <c r="C21" s="25"/>
      <c r="D21" s="25"/>
      <c r="E21" s="25"/>
      <c r="F21" s="25"/>
      <c r="G21" s="25"/>
      <c r="H21" s="25"/>
      <c r="I21" s="25"/>
      <c r="J21" s="25"/>
      <c r="K21" s="25"/>
      <c r="L21" s="25"/>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
      <c r="AS21" s="11"/>
      <c r="AT21" s="11"/>
      <c r="AV21" s="19"/>
      <c r="AW21" s="20"/>
    </row>
    <row r="22" spans="1:49" ht="21" customHeight="1">
      <c r="A22" s="4"/>
      <c r="B22" s="9"/>
      <c r="C22" s="25"/>
      <c r="D22" s="25"/>
      <c r="E22" s="25"/>
      <c r="F22" s="25"/>
      <c r="G22" s="25"/>
      <c r="H22" s="25"/>
      <c r="I22" s="25"/>
      <c r="J22" s="25"/>
      <c r="K22" s="25"/>
      <c r="L22" s="25"/>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
      <c r="AS22" s="11"/>
      <c r="AT22" s="11"/>
      <c r="AV22" s="19"/>
      <c r="AW22" s="20"/>
    </row>
    <row r="23" spans="1:49" ht="21" customHeight="1">
      <c r="A23" s="4"/>
      <c r="B23" s="9"/>
      <c r="C23" s="25"/>
      <c r="D23" s="25"/>
      <c r="E23" s="25"/>
      <c r="F23" s="25"/>
      <c r="G23" s="25"/>
      <c r="H23" s="25"/>
      <c r="I23" s="25"/>
      <c r="J23" s="25"/>
      <c r="K23" s="25"/>
      <c r="L23" s="25"/>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
      <c r="AS23" s="11"/>
      <c r="AT23" s="11"/>
      <c r="AV23" s="19"/>
      <c r="AW23" s="20"/>
    </row>
    <row r="24" spans="1:49" ht="21" customHeight="1">
      <c r="A24" s="4"/>
      <c r="B24" s="9"/>
      <c r="C24" s="25"/>
      <c r="D24" s="25"/>
      <c r="E24" s="25"/>
      <c r="F24" s="25"/>
      <c r="G24" s="25"/>
      <c r="H24" s="25"/>
      <c r="I24" s="25"/>
      <c r="J24" s="25"/>
      <c r="K24" s="25"/>
      <c r="L24" s="25"/>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
      <c r="AS24" s="11"/>
      <c r="AT24" s="11"/>
      <c r="AV24" s="19"/>
      <c r="AW24" s="20"/>
    </row>
    <row r="25" spans="1:49" ht="21" customHeight="1">
      <c r="A25" s="11"/>
      <c r="B25" s="15"/>
      <c r="G25" s="28"/>
      <c r="H25" s="28"/>
      <c r="I25" s="28"/>
      <c r="J25" s="28"/>
      <c r="K25" s="28"/>
      <c r="L25" s="28"/>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11"/>
      <c r="AS25" s="11"/>
      <c r="AT25" s="11"/>
    </row>
    <row r="26" spans="1:49" ht="21" customHeight="1">
      <c r="A26" s="11"/>
      <c r="B26" s="6"/>
      <c r="C26" s="28"/>
      <c r="D26" s="28"/>
      <c r="E26" s="28"/>
      <c r="F26" s="28"/>
      <c r="G26" s="28"/>
      <c r="H26" s="28"/>
      <c r="I26" s="28"/>
      <c r="J26" s="28"/>
      <c r="K26" s="28"/>
      <c r="L26" s="28"/>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11"/>
      <c r="AS26" s="11"/>
      <c r="AT26" s="11"/>
    </row>
    <row r="27" spans="1:49" ht="21" customHeight="1">
      <c r="A27" s="11"/>
      <c r="B27" s="6"/>
      <c r="C27" s="28"/>
      <c r="D27" s="28"/>
      <c r="E27" s="28"/>
      <c r="F27" s="28"/>
      <c r="G27" s="28"/>
      <c r="H27" s="28"/>
      <c r="I27" s="28"/>
      <c r="J27" s="28"/>
      <c r="K27" s="28"/>
      <c r="L27" s="28"/>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11"/>
      <c r="AS27" s="11"/>
      <c r="AT27" s="11"/>
    </row>
    <row r="28" spans="1:49" ht="21" customHeight="1">
      <c r="A28" s="11"/>
      <c r="B28" s="6" t="s">
        <v>12</v>
      </c>
      <c r="C28" s="28"/>
      <c r="D28" s="28"/>
      <c r="E28" s="28"/>
      <c r="F28" s="28"/>
      <c r="G28" s="28"/>
      <c r="H28" s="28"/>
      <c r="I28" s="28"/>
      <c r="J28" s="28"/>
      <c r="K28" s="28"/>
      <c r="L28" s="28"/>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11"/>
      <c r="AS28" s="11"/>
      <c r="AT28" s="11"/>
    </row>
    <row r="29" spans="1:49" ht="21" customHeight="1">
      <c r="A29" s="11"/>
      <c r="B29" s="11"/>
      <c r="N29" s="11"/>
      <c r="O29" s="11"/>
      <c r="P29" s="11"/>
      <c r="Q29" s="11"/>
      <c r="R29" s="11"/>
      <c r="S29" s="11"/>
      <c r="T29" s="11"/>
      <c r="U29" s="11"/>
      <c r="V29" s="11"/>
      <c r="W29" s="11"/>
      <c r="X29" s="8"/>
      <c r="Y29" s="8"/>
      <c r="Z29" s="8"/>
      <c r="AA29" s="8"/>
      <c r="AB29" s="8"/>
      <c r="AC29" s="8"/>
      <c r="AD29" s="8"/>
      <c r="AE29" s="8"/>
      <c r="AF29" s="8"/>
      <c r="AG29" s="8"/>
      <c r="AH29" s="8"/>
      <c r="AI29" s="8"/>
      <c r="AJ29" s="8"/>
      <c r="AK29" s="8"/>
      <c r="AL29" s="8"/>
      <c r="AM29" s="11"/>
      <c r="AN29" s="11"/>
      <c r="AO29" s="11"/>
      <c r="AP29" s="11"/>
      <c r="AQ29" s="11"/>
      <c r="AR29" s="11"/>
      <c r="AS29" s="11"/>
      <c r="AT29" s="11"/>
    </row>
    <row r="30" spans="1:49" ht="21" customHeight="1">
      <c r="A30" s="11"/>
      <c r="B30" s="11"/>
      <c r="N30" s="8"/>
      <c r="O30" s="8"/>
      <c r="P30" s="8"/>
      <c r="Q30" s="8"/>
      <c r="R30" s="8"/>
      <c r="S30" s="8"/>
      <c r="T30" s="8"/>
      <c r="U30" s="8"/>
      <c r="V30" s="8"/>
      <c r="W30" s="8"/>
      <c r="X30" s="8"/>
      <c r="Y30" s="8"/>
      <c r="Z30" s="8"/>
      <c r="AA30" s="8"/>
      <c r="AB30" s="8"/>
      <c r="AC30" s="8"/>
      <c r="AD30" s="8"/>
      <c r="AE30" s="8"/>
      <c r="AF30" s="8"/>
      <c r="AG30" s="8"/>
      <c r="AH30" s="8"/>
      <c r="AI30" s="8"/>
      <c r="AJ30" s="8"/>
      <c r="AK30" s="8"/>
      <c r="AL30" s="8"/>
      <c r="AM30" s="11"/>
      <c r="AN30" s="11"/>
      <c r="AO30" s="11"/>
      <c r="AP30" s="11"/>
      <c r="AQ30" s="11"/>
      <c r="AR30" s="11"/>
      <c r="AS30" s="11"/>
      <c r="AT30" s="11"/>
    </row>
    <row r="31" spans="1:49" ht="21" customHeight="1">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row>
    <row r="32" spans="1:49" ht="21" customHeigh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row>
    <row r="33" spans="1:46" ht="21"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row>
    <row r="34" spans="1:46" ht="21"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row>
    <row r="35" spans="1:46" ht="21" customHeight="1">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row>
    <row r="36" spans="1:46" ht="21" customHeight="1">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row>
    <row r="37" spans="1:46" ht="21"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row>
    <row r="38" spans="1:46">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row>
    <row r="39" spans="1:46">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row>
    <row r="40" spans="1:46">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row>
    <row r="41" spans="1:46">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row>
    <row r="42" spans="1:46">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row>
    <row r="43" spans="1:46">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row>
    <row r="44" spans="1:46">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row>
    <row r="45" spans="1:46">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row>
    <row r="46" spans="1:46">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row>
    <row r="47" spans="1:46">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row>
    <row r="48" spans="1:46">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row>
    <row r="49" spans="1:46">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row>
    <row r="50" spans="1:46">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row>
    <row r="51" spans="1:46">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row>
    <row r="52" spans="1:46">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row>
    <row r="53" spans="1:46">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row>
    <row r="54" spans="1:46">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row>
    <row r="55" spans="1:46">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row>
    <row r="56" spans="1:46">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row>
    <row r="57" spans="1:46">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row>
    <row r="58" spans="1:46">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row>
    <row r="59" spans="1:46">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row>
    <row r="60" spans="1:46">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row>
    <row r="61" spans="1:46">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row>
    <row r="62" spans="1:46">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row>
    <row r="63" spans="1:46">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row>
    <row r="64" spans="1:46">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row>
    <row r="65" spans="1:46">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row>
    <row r="66" spans="1:46">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row>
    <row r="67" spans="1:46">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row>
    <row r="68" spans="1:46">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row>
    <row r="69" spans="1:46">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row>
    <row r="70" spans="1:46">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row>
    <row r="71" spans="1:46">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row>
    <row r="72" spans="1:46">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row>
  </sheetData>
  <mergeCells count="13">
    <mergeCell ref="Z13:AQ13"/>
    <mergeCell ref="B16:AQ17"/>
    <mergeCell ref="B19:AQ19"/>
    <mergeCell ref="AD1:AQ1"/>
    <mergeCell ref="B5:AQ6"/>
    <mergeCell ref="Z9:AC10"/>
    <mergeCell ref="AD9:AQ10"/>
    <mergeCell ref="Z11:AC12"/>
    <mergeCell ref="AD11:AO12"/>
    <mergeCell ref="AP11:AQ12"/>
    <mergeCell ref="B2:F2"/>
    <mergeCell ref="B3:F3"/>
    <mergeCell ref="G2:K2"/>
  </mergeCells>
  <phoneticPr fontId="9"/>
  <printOptions horizontalCentered="1"/>
  <pageMargins left="0.39370078740157483" right="0.39370078740157483" top="0.78740157480314965" bottom="0.39370078740157483" header="0.39370078740157483" footer="0.27559055118110237"/>
  <pageSetup paperSize="9" orientation="portrait" r:id="rId1"/>
  <headerFooter alignWithMargins="0">
    <oddHeader>&amp;L第６号様式（第１６条関係）</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C5A3B-1FB7-42B0-85B8-A3C1C49B7190}">
  <dimension ref="A1:N84"/>
  <sheetViews>
    <sheetView zoomScaleNormal="100" workbookViewId="0">
      <selection activeCell="D14" sqref="D14"/>
    </sheetView>
  </sheetViews>
  <sheetFormatPr defaultColWidth="12.44140625" defaultRowHeight="9.6"/>
  <cols>
    <col min="1" max="1" width="12.44140625" style="151"/>
    <col min="2" max="2" width="6.88671875" style="151" customWidth="1"/>
    <col min="3" max="8" width="12.44140625" style="151"/>
    <col min="9" max="9" width="7.77734375" style="151" customWidth="1"/>
    <col min="10" max="16384" width="12.44140625" style="151"/>
  </cols>
  <sheetData>
    <row r="1" spans="1:14" ht="20.399999999999999" customHeight="1">
      <c r="A1" s="150" t="s">
        <v>128</v>
      </c>
    </row>
    <row r="2" spans="1:14">
      <c r="A2" s="152" t="s">
        <v>129</v>
      </c>
      <c r="C2" s="152" t="s">
        <v>130</v>
      </c>
      <c r="D2" s="152" t="s">
        <v>131</v>
      </c>
      <c r="E2" s="152" t="s">
        <v>132</v>
      </c>
      <c r="F2" s="152" t="s">
        <v>133</v>
      </c>
      <c r="G2" s="153" t="s">
        <v>134</v>
      </c>
      <c r="H2" s="154" t="s">
        <v>135</v>
      </c>
      <c r="J2" s="154" t="s">
        <v>136</v>
      </c>
      <c r="K2" s="155" t="s">
        <v>137</v>
      </c>
      <c r="L2" s="156" t="s">
        <v>138</v>
      </c>
      <c r="M2" s="157" t="s">
        <v>139</v>
      </c>
    </row>
    <row r="3" spans="1:14">
      <c r="A3" s="158" t="s">
        <v>359</v>
      </c>
      <c r="C3" s="159" t="s">
        <v>141</v>
      </c>
      <c r="D3" s="159" t="s">
        <v>142</v>
      </c>
      <c r="E3" s="160" t="s">
        <v>110</v>
      </c>
      <c r="F3" s="161" t="s">
        <v>141</v>
      </c>
      <c r="G3" s="162" t="s">
        <v>143</v>
      </c>
      <c r="H3" s="163">
        <v>0.314</v>
      </c>
      <c r="J3" s="163">
        <v>0.5</v>
      </c>
      <c r="K3" s="164">
        <v>3.6666666666666665</v>
      </c>
      <c r="L3" s="163" t="s">
        <v>61</v>
      </c>
      <c r="M3" s="163" t="s">
        <v>61</v>
      </c>
      <c r="N3" s="151" t="s">
        <v>144</v>
      </c>
    </row>
    <row r="4" spans="1:14">
      <c r="A4" s="158" t="s">
        <v>360</v>
      </c>
      <c r="C4" s="159" t="s">
        <v>145</v>
      </c>
      <c r="D4" s="159" t="s">
        <v>146</v>
      </c>
      <c r="E4" s="160" t="s">
        <v>147</v>
      </c>
      <c r="F4" s="161" t="s">
        <v>145</v>
      </c>
      <c r="G4" s="162" t="s">
        <v>148</v>
      </c>
      <c r="H4" s="163">
        <v>0.40699999999999997</v>
      </c>
      <c r="L4" s="164" t="s">
        <v>240</v>
      </c>
      <c r="M4" s="163" t="s">
        <v>241</v>
      </c>
    </row>
    <row r="5" spans="1:14">
      <c r="A5" s="158" t="s">
        <v>361</v>
      </c>
      <c r="C5" s="159" t="s">
        <v>150</v>
      </c>
      <c r="D5" s="159" t="s">
        <v>151</v>
      </c>
      <c r="E5" s="165"/>
      <c r="F5" s="161" t="s">
        <v>150</v>
      </c>
      <c r="G5" s="162" t="s">
        <v>152</v>
      </c>
      <c r="H5" s="163">
        <v>0.28699999999999998</v>
      </c>
      <c r="L5" s="164" t="s">
        <v>153</v>
      </c>
      <c r="M5" s="163" t="s">
        <v>149</v>
      </c>
    </row>
    <row r="6" spans="1:14">
      <c r="A6" s="158" t="s">
        <v>362</v>
      </c>
      <c r="C6" s="159" t="s">
        <v>154</v>
      </c>
      <c r="D6" s="159" t="s">
        <v>155</v>
      </c>
      <c r="F6" s="161" t="s">
        <v>154</v>
      </c>
      <c r="G6" s="162" t="s">
        <v>156</v>
      </c>
      <c r="H6" s="163">
        <v>0.45100000000000001</v>
      </c>
      <c r="L6" s="164" t="s">
        <v>64</v>
      </c>
      <c r="M6" s="163" t="s">
        <v>242</v>
      </c>
    </row>
    <row r="7" spans="1:14">
      <c r="A7" s="158" t="s">
        <v>140</v>
      </c>
      <c r="C7" s="159" t="s">
        <v>157</v>
      </c>
      <c r="D7" s="159" t="s">
        <v>158</v>
      </c>
      <c r="F7" s="161" t="s">
        <v>157</v>
      </c>
      <c r="G7" s="162" t="s">
        <v>159</v>
      </c>
      <c r="H7" s="163">
        <v>0.46400000000000002</v>
      </c>
      <c r="M7" s="163" t="s">
        <v>160</v>
      </c>
    </row>
    <row r="8" spans="1:14">
      <c r="A8" s="158" t="s">
        <v>363</v>
      </c>
      <c r="C8" s="163" t="s">
        <v>161</v>
      </c>
      <c r="D8" s="159" t="s">
        <v>162</v>
      </c>
      <c r="F8" s="161" t="s">
        <v>163</v>
      </c>
      <c r="G8" s="162" t="s">
        <v>164</v>
      </c>
      <c r="H8" s="163">
        <v>0.41199999999999998</v>
      </c>
      <c r="M8" s="163" t="s">
        <v>165</v>
      </c>
    </row>
    <row r="9" spans="1:14">
      <c r="A9" s="158" t="s">
        <v>364</v>
      </c>
      <c r="C9" s="159" t="s">
        <v>166</v>
      </c>
      <c r="D9" s="159" t="s">
        <v>167</v>
      </c>
      <c r="F9" s="161" t="s">
        <v>168</v>
      </c>
      <c r="G9" s="162" t="s">
        <v>169</v>
      </c>
      <c r="H9" s="163">
        <v>0.40400000000000003</v>
      </c>
      <c r="M9" s="163" t="s">
        <v>170</v>
      </c>
    </row>
    <row r="10" spans="1:14">
      <c r="A10" s="158" t="s">
        <v>365</v>
      </c>
      <c r="C10" s="159" t="s">
        <v>168</v>
      </c>
      <c r="D10" s="159" t="s">
        <v>171</v>
      </c>
      <c r="F10" s="161" t="s">
        <v>172</v>
      </c>
      <c r="G10" s="162" t="s">
        <v>173</v>
      </c>
      <c r="H10" s="163">
        <v>0.42299999999999999</v>
      </c>
      <c r="M10" s="163"/>
    </row>
    <row r="11" spans="1:14">
      <c r="A11" s="158" t="s">
        <v>366</v>
      </c>
      <c r="C11" s="159" t="s">
        <v>172</v>
      </c>
      <c r="D11" s="159" t="s">
        <v>174</v>
      </c>
      <c r="F11" s="161" t="s">
        <v>175</v>
      </c>
      <c r="G11" s="162" t="s">
        <v>176</v>
      </c>
      <c r="H11" s="163">
        <v>0.318</v>
      </c>
    </row>
    <row r="12" spans="1:14">
      <c r="A12" s="158" t="s">
        <v>367</v>
      </c>
      <c r="C12" s="159" t="s">
        <v>175</v>
      </c>
      <c r="D12" s="159" t="s">
        <v>177</v>
      </c>
      <c r="F12" s="161" t="s">
        <v>178</v>
      </c>
      <c r="G12" s="162" t="s">
        <v>179</v>
      </c>
      <c r="H12" s="163">
        <v>0.46400000000000002</v>
      </c>
    </row>
    <row r="13" spans="1:14">
      <c r="A13" s="158" t="s">
        <v>368</v>
      </c>
      <c r="C13" s="159" t="s">
        <v>178</v>
      </c>
      <c r="D13" s="159" t="s">
        <v>180</v>
      </c>
      <c r="F13" s="161" t="s">
        <v>181</v>
      </c>
      <c r="G13" s="162" t="s">
        <v>182</v>
      </c>
      <c r="H13" s="163">
        <v>0.35699999999999998</v>
      </c>
    </row>
    <row r="14" spans="1:14">
      <c r="A14" s="158" t="s">
        <v>238</v>
      </c>
      <c r="C14" s="159" t="s">
        <v>181</v>
      </c>
      <c r="D14" s="159" t="s">
        <v>183</v>
      </c>
      <c r="F14" s="161" t="s">
        <v>184</v>
      </c>
      <c r="G14" s="162" t="s">
        <v>185</v>
      </c>
      <c r="H14" s="163">
        <v>0.36199999999999999</v>
      </c>
    </row>
    <row r="15" spans="1:14">
      <c r="A15" s="158" t="s">
        <v>369</v>
      </c>
      <c r="C15" s="159" t="s">
        <v>184</v>
      </c>
      <c r="D15" s="159" t="s">
        <v>186</v>
      </c>
      <c r="F15" s="161" t="s">
        <v>187</v>
      </c>
      <c r="G15" s="162" t="s">
        <v>188</v>
      </c>
      <c r="H15" s="163">
        <v>0.45500000000000002</v>
      </c>
    </row>
    <row r="16" spans="1:14">
      <c r="A16" s="158" t="s">
        <v>370</v>
      </c>
      <c r="C16" s="159" t="s">
        <v>189</v>
      </c>
      <c r="D16" s="159" t="s">
        <v>190</v>
      </c>
      <c r="F16" s="161" t="s">
        <v>191</v>
      </c>
      <c r="G16" s="162" t="s">
        <v>192</v>
      </c>
      <c r="H16" s="163">
        <v>0.45400000000000001</v>
      </c>
    </row>
    <row r="17" spans="1:8">
      <c r="A17" s="158" t="s">
        <v>371</v>
      </c>
      <c r="D17" s="159" t="s">
        <v>193</v>
      </c>
      <c r="F17" s="161" t="s">
        <v>194</v>
      </c>
      <c r="G17" s="162" t="s">
        <v>195</v>
      </c>
      <c r="H17" s="163">
        <v>0.45</v>
      </c>
    </row>
    <row r="18" spans="1:8">
      <c r="A18" s="158" t="s">
        <v>372</v>
      </c>
      <c r="D18" s="159" t="s">
        <v>196</v>
      </c>
      <c r="F18" s="161" t="s">
        <v>189</v>
      </c>
      <c r="G18" s="162" t="s">
        <v>197</v>
      </c>
      <c r="H18" s="163">
        <v>0.32</v>
      </c>
    </row>
    <row r="19" spans="1:8">
      <c r="A19" s="158" t="s">
        <v>373</v>
      </c>
      <c r="D19" s="160" t="s">
        <v>198</v>
      </c>
      <c r="G19" s="162" t="s">
        <v>199</v>
      </c>
      <c r="H19" s="163">
        <v>0.35199999999999998</v>
      </c>
    </row>
    <row r="20" spans="1:8">
      <c r="A20" s="158" t="s">
        <v>374</v>
      </c>
      <c r="D20" s="159" t="s">
        <v>200</v>
      </c>
      <c r="G20" s="162" t="s">
        <v>201</v>
      </c>
      <c r="H20" s="163">
        <v>0.46400000000000002</v>
      </c>
    </row>
    <row r="21" spans="1:8">
      <c r="A21" s="158" t="s">
        <v>375</v>
      </c>
      <c r="D21" s="159" t="s">
        <v>202</v>
      </c>
      <c r="G21" s="162" t="s">
        <v>203</v>
      </c>
      <c r="H21" s="163">
        <v>0.42299999999999999</v>
      </c>
    </row>
    <row r="22" spans="1:8">
      <c r="A22" s="158" t="s">
        <v>376</v>
      </c>
      <c r="D22" s="159" t="s">
        <v>204</v>
      </c>
      <c r="G22" s="162" t="s">
        <v>205</v>
      </c>
      <c r="H22" s="163">
        <v>0.57299999999999995</v>
      </c>
    </row>
    <row r="23" spans="1:8">
      <c r="A23" s="158" t="s">
        <v>377</v>
      </c>
      <c r="D23" s="159" t="s">
        <v>206</v>
      </c>
      <c r="G23" s="162" t="s">
        <v>207</v>
      </c>
      <c r="H23" s="163">
        <v>0.64600000000000002</v>
      </c>
    </row>
    <row r="24" spans="1:8">
      <c r="A24" s="158" t="s">
        <v>378</v>
      </c>
      <c r="D24" s="159" t="s">
        <v>208</v>
      </c>
      <c r="G24" s="162" t="s">
        <v>209</v>
      </c>
      <c r="H24" s="163">
        <v>0.41899999999999998</v>
      </c>
    </row>
    <row r="25" spans="1:8">
      <c r="A25" s="158" t="s">
        <v>379</v>
      </c>
      <c r="D25" s="159" t="s">
        <v>210</v>
      </c>
      <c r="G25" s="162" t="s">
        <v>211</v>
      </c>
      <c r="H25" s="163">
        <v>0.66800000000000004</v>
      </c>
    </row>
    <row r="26" spans="1:8">
      <c r="A26" s="158" t="s">
        <v>212</v>
      </c>
      <c r="D26" s="159" t="s">
        <v>213</v>
      </c>
      <c r="G26" s="162" t="s">
        <v>214</v>
      </c>
      <c r="H26" s="163">
        <v>0.624</v>
      </c>
    </row>
    <row r="27" spans="1:8">
      <c r="A27" s="158" t="s">
        <v>215</v>
      </c>
      <c r="D27" s="159" t="s">
        <v>216</v>
      </c>
      <c r="G27" s="162" t="s">
        <v>217</v>
      </c>
      <c r="H27" s="163">
        <v>0.29099999999999998</v>
      </c>
    </row>
    <row r="28" spans="1:8">
      <c r="A28" s="158" t="s">
        <v>380</v>
      </c>
      <c r="D28" s="159" t="s">
        <v>218</v>
      </c>
      <c r="H28" s="163">
        <v>0.45400000000000001</v>
      </c>
    </row>
    <row r="29" spans="1:8">
      <c r="A29" s="158" t="s">
        <v>381</v>
      </c>
      <c r="D29" s="159" t="s">
        <v>219</v>
      </c>
      <c r="H29" s="163">
        <v>0.49399999999999999</v>
      </c>
    </row>
    <row r="30" spans="1:8">
      <c r="A30" s="158" t="s">
        <v>382</v>
      </c>
      <c r="D30" s="159" t="s">
        <v>220</v>
      </c>
      <c r="H30" s="163">
        <v>0.61099999999999999</v>
      </c>
    </row>
    <row r="31" spans="1:8">
      <c r="A31" s="158" t="s">
        <v>383</v>
      </c>
      <c r="D31" s="159" t="s">
        <v>221</v>
      </c>
      <c r="H31" s="163">
        <v>0.45400000000000001</v>
      </c>
    </row>
    <row r="32" spans="1:8">
      <c r="A32" s="158" t="s">
        <v>384</v>
      </c>
      <c r="D32" s="159" t="s">
        <v>222</v>
      </c>
      <c r="H32" s="163">
        <v>0.38600000000000001</v>
      </c>
    </row>
    <row r="33" spans="1:8">
      <c r="A33" s="158" t="s">
        <v>385</v>
      </c>
      <c r="D33" s="159" t="s">
        <v>223</v>
      </c>
      <c r="H33" s="163">
        <v>0.51900000000000002</v>
      </c>
    </row>
    <row r="34" spans="1:8">
      <c r="A34" s="158" t="s">
        <v>386</v>
      </c>
      <c r="D34" s="159" t="s">
        <v>224</v>
      </c>
      <c r="H34" s="163">
        <v>0.34399999999999997</v>
      </c>
    </row>
    <row r="35" spans="1:8">
      <c r="A35" s="158" t="s">
        <v>387</v>
      </c>
      <c r="D35" s="159" t="s">
        <v>226</v>
      </c>
      <c r="H35" s="163">
        <v>0.36899999999999999</v>
      </c>
    </row>
    <row r="36" spans="1:8">
      <c r="A36" s="158" t="s">
        <v>225</v>
      </c>
      <c r="D36" s="159" t="s">
        <v>227</v>
      </c>
      <c r="H36" s="163">
        <v>0.39800000000000002</v>
      </c>
    </row>
    <row r="37" spans="1:8">
      <c r="A37" s="158" t="s">
        <v>388</v>
      </c>
      <c r="D37" s="159" t="s">
        <v>228</v>
      </c>
      <c r="H37" s="163">
        <v>0.23400000000000001</v>
      </c>
    </row>
    <row r="38" spans="1:8">
      <c r="A38" s="158" t="s">
        <v>230</v>
      </c>
      <c r="D38" s="159" t="s">
        <v>229</v>
      </c>
      <c r="H38" s="163">
        <v>0.66</v>
      </c>
    </row>
    <row r="39" spans="1:8">
      <c r="A39" s="158" t="s">
        <v>389</v>
      </c>
      <c r="D39" s="159" t="s">
        <v>231</v>
      </c>
      <c r="H39" s="163">
        <v>0.46800000000000003</v>
      </c>
    </row>
    <row r="40" spans="1:8">
      <c r="A40" s="158" t="s">
        <v>237</v>
      </c>
      <c r="D40" s="160" t="s">
        <v>232</v>
      </c>
      <c r="H40" s="163">
        <v>0.46899999999999997</v>
      </c>
    </row>
    <row r="41" spans="1:8">
      <c r="A41" s="158" t="s">
        <v>390</v>
      </c>
      <c r="D41" s="160" t="s">
        <v>233</v>
      </c>
      <c r="H41" s="163">
        <v>0.64600000000000002</v>
      </c>
    </row>
    <row r="42" spans="1:8">
      <c r="A42" s="158" t="s">
        <v>391</v>
      </c>
      <c r="D42" s="160" t="s">
        <v>234</v>
      </c>
      <c r="H42" s="163">
        <v>0.624</v>
      </c>
    </row>
    <row r="43" spans="1:8">
      <c r="A43" s="158" t="s">
        <v>392</v>
      </c>
      <c r="D43" s="160" t="s">
        <v>235</v>
      </c>
    </row>
    <row r="44" spans="1:8">
      <c r="A44" s="158" t="s">
        <v>393</v>
      </c>
    </row>
    <row r="45" spans="1:8">
      <c r="A45" s="158" t="s">
        <v>394</v>
      </c>
    </row>
    <row r="46" spans="1:8">
      <c r="A46" s="158" t="s">
        <v>395</v>
      </c>
    </row>
    <row r="47" spans="1:8">
      <c r="A47" s="158" t="s">
        <v>396</v>
      </c>
    </row>
    <row r="48" spans="1:8">
      <c r="A48" s="158" t="s">
        <v>397</v>
      </c>
    </row>
    <row r="49" spans="1:1">
      <c r="A49" s="158" t="s">
        <v>398</v>
      </c>
    </row>
    <row r="50" spans="1:1">
      <c r="A50" s="158" t="s">
        <v>399</v>
      </c>
    </row>
    <row r="51" spans="1:1">
      <c r="A51" s="158" t="s">
        <v>400</v>
      </c>
    </row>
    <row r="52" spans="1:1">
      <c r="A52" s="158" t="s">
        <v>401</v>
      </c>
    </row>
    <row r="53" spans="1:1">
      <c r="A53" s="158" t="s">
        <v>402</v>
      </c>
    </row>
    <row r="54" spans="1:1">
      <c r="A54" s="158" t="s">
        <v>403</v>
      </c>
    </row>
    <row r="55" spans="1:1">
      <c r="A55" s="158" t="s">
        <v>404</v>
      </c>
    </row>
    <row r="56" spans="1:1">
      <c r="A56" s="158" t="s">
        <v>405</v>
      </c>
    </row>
    <row r="57" spans="1:1">
      <c r="A57" s="158" t="s">
        <v>406</v>
      </c>
    </row>
    <row r="58" spans="1:1">
      <c r="A58" s="158" t="s">
        <v>407</v>
      </c>
    </row>
    <row r="59" spans="1:1">
      <c r="A59" s="158" t="s">
        <v>408</v>
      </c>
    </row>
    <row r="60" spans="1:1">
      <c r="A60" s="158" t="s">
        <v>409</v>
      </c>
    </row>
    <row r="61" spans="1:1">
      <c r="A61" s="158" t="s">
        <v>410</v>
      </c>
    </row>
    <row r="62" spans="1:1">
      <c r="A62" s="158" t="s">
        <v>411</v>
      </c>
    </row>
    <row r="63" spans="1:1">
      <c r="A63" s="158" t="s">
        <v>412</v>
      </c>
    </row>
    <row r="64" spans="1:1">
      <c r="A64" s="158" t="s">
        <v>413</v>
      </c>
    </row>
    <row r="65" spans="1:1">
      <c r="A65" s="158" t="s">
        <v>414</v>
      </c>
    </row>
    <row r="66" spans="1:1">
      <c r="A66" s="158" t="s">
        <v>415</v>
      </c>
    </row>
    <row r="67" spans="1:1">
      <c r="A67" s="158" t="s">
        <v>416</v>
      </c>
    </row>
    <row r="68" spans="1:1">
      <c r="A68" s="158" t="s">
        <v>417</v>
      </c>
    </row>
    <row r="69" spans="1:1">
      <c r="A69" s="158" t="s">
        <v>418</v>
      </c>
    </row>
    <row r="70" spans="1:1">
      <c r="A70" s="158" t="s">
        <v>419</v>
      </c>
    </row>
    <row r="71" spans="1:1">
      <c r="A71" s="158" t="s">
        <v>420</v>
      </c>
    </row>
    <row r="72" spans="1:1">
      <c r="A72" s="158" t="s">
        <v>421</v>
      </c>
    </row>
    <row r="73" spans="1:1">
      <c r="A73" s="158" t="s">
        <v>422</v>
      </c>
    </row>
    <row r="74" spans="1:1">
      <c r="A74" s="158" t="s">
        <v>423</v>
      </c>
    </row>
    <row r="75" spans="1:1">
      <c r="A75" s="158" t="s">
        <v>236</v>
      </c>
    </row>
    <row r="76" spans="1:1">
      <c r="A76" s="158" t="s">
        <v>424</v>
      </c>
    </row>
    <row r="77" spans="1:1">
      <c r="A77" s="158" t="s">
        <v>425</v>
      </c>
    </row>
    <row r="78" spans="1:1">
      <c r="A78" s="158" t="s">
        <v>426</v>
      </c>
    </row>
    <row r="79" spans="1:1">
      <c r="A79" s="158" t="s">
        <v>427</v>
      </c>
    </row>
    <row r="80" spans="1:1">
      <c r="A80" s="158" t="s">
        <v>428</v>
      </c>
    </row>
    <row r="81" spans="1:1">
      <c r="A81" s="158" t="s">
        <v>429</v>
      </c>
    </row>
    <row r="82" spans="1:1">
      <c r="A82" s="158" t="s">
        <v>430</v>
      </c>
    </row>
    <row r="83" spans="1:1">
      <c r="A83" s="158" t="s">
        <v>238</v>
      </c>
    </row>
    <row r="84" spans="1:1">
      <c r="A84" s="158"/>
    </row>
  </sheetData>
  <phoneticPr fontId="9"/>
  <dataValidations count="1">
    <dataValidation type="list" allowBlank="1" showInputMessage="1" showErrorMessage="1" sqref="WVM983012:WVM983036 WLQ983012:WLQ983036 WBU983012:WBU983036 VRY983012:VRY983036 VIC983012:VIC983036 UYG983012:UYG983036 UOK983012:UOK983036 UEO983012:UEO983036 TUS983012:TUS983036 TKW983012:TKW983036 TBA983012:TBA983036 SRE983012:SRE983036 SHI983012:SHI983036 RXM983012:RXM983036 RNQ983012:RNQ983036 RDU983012:RDU983036 QTY983012:QTY983036 QKC983012:QKC983036 QAG983012:QAG983036 PQK983012:PQK983036 PGO983012:PGO983036 OWS983012:OWS983036 OMW983012:OMW983036 ODA983012:ODA983036 NTE983012:NTE983036 NJI983012:NJI983036 MZM983012:MZM983036 MPQ983012:MPQ983036 MFU983012:MFU983036 LVY983012:LVY983036 LMC983012:LMC983036 LCG983012:LCG983036 KSK983012:KSK983036 KIO983012:KIO983036 JYS983012:JYS983036 JOW983012:JOW983036 JFA983012:JFA983036 IVE983012:IVE983036 ILI983012:ILI983036 IBM983012:IBM983036 HRQ983012:HRQ983036 HHU983012:HHU983036 GXY983012:GXY983036 GOC983012:GOC983036 GEG983012:GEG983036 FUK983012:FUK983036 FKO983012:FKO983036 FAS983012:FAS983036 EQW983012:EQW983036 EHA983012:EHA983036 DXE983012:DXE983036 DNI983012:DNI983036 DDM983012:DDM983036 CTQ983012:CTQ983036 CJU983012:CJU983036 BZY983012:BZY983036 BQC983012:BQC983036 BGG983012:BGG983036 AWK983012:AWK983036 AMO983012:AMO983036 ACS983012:ACS983036 SW983012:SW983036 JA983012:JA983036 F983012:F983036 WVM917476:WVM917500 WLQ917476:WLQ917500 WBU917476:WBU917500 VRY917476:VRY917500 VIC917476:VIC917500 UYG917476:UYG917500 UOK917476:UOK917500 UEO917476:UEO917500 TUS917476:TUS917500 TKW917476:TKW917500 TBA917476:TBA917500 SRE917476:SRE917500 SHI917476:SHI917500 RXM917476:RXM917500 RNQ917476:RNQ917500 RDU917476:RDU917500 QTY917476:QTY917500 QKC917476:QKC917500 QAG917476:QAG917500 PQK917476:PQK917500 PGO917476:PGO917500 OWS917476:OWS917500 OMW917476:OMW917500 ODA917476:ODA917500 NTE917476:NTE917500 NJI917476:NJI917500 MZM917476:MZM917500 MPQ917476:MPQ917500 MFU917476:MFU917500 LVY917476:LVY917500 LMC917476:LMC917500 LCG917476:LCG917500 KSK917476:KSK917500 KIO917476:KIO917500 JYS917476:JYS917500 JOW917476:JOW917500 JFA917476:JFA917500 IVE917476:IVE917500 ILI917476:ILI917500 IBM917476:IBM917500 HRQ917476:HRQ917500 HHU917476:HHU917500 GXY917476:GXY917500 GOC917476:GOC917500 GEG917476:GEG917500 FUK917476:FUK917500 FKO917476:FKO917500 FAS917476:FAS917500 EQW917476:EQW917500 EHA917476:EHA917500 DXE917476:DXE917500 DNI917476:DNI917500 DDM917476:DDM917500 CTQ917476:CTQ917500 CJU917476:CJU917500 BZY917476:BZY917500 BQC917476:BQC917500 BGG917476:BGG917500 AWK917476:AWK917500 AMO917476:AMO917500 ACS917476:ACS917500 SW917476:SW917500 JA917476:JA917500 F917476:F917500 WVM851940:WVM851964 WLQ851940:WLQ851964 WBU851940:WBU851964 VRY851940:VRY851964 VIC851940:VIC851964 UYG851940:UYG851964 UOK851940:UOK851964 UEO851940:UEO851964 TUS851940:TUS851964 TKW851940:TKW851964 TBA851940:TBA851964 SRE851940:SRE851964 SHI851940:SHI851964 RXM851940:RXM851964 RNQ851940:RNQ851964 RDU851940:RDU851964 QTY851940:QTY851964 QKC851940:QKC851964 QAG851940:QAG851964 PQK851940:PQK851964 PGO851940:PGO851964 OWS851940:OWS851964 OMW851940:OMW851964 ODA851940:ODA851964 NTE851940:NTE851964 NJI851940:NJI851964 MZM851940:MZM851964 MPQ851940:MPQ851964 MFU851940:MFU851964 LVY851940:LVY851964 LMC851940:LMC851964 LCG851940:LCG851964 KSK851940:KSK851964 KIO851940:KIO851964 JYS851940:JYS851964 JOW851940:JOW851964 JFA851940:JFA851964 IVE851940:IVE851964 ILI851940:ILI851964 IBM851940:IBM851964 HRQ851940:HRQ851964 HHU851940:HHU851964 GXY851940:GXY851964 GOC851940:GOC851964 GEG851940:GEG851964 FUK851940:FUK851964 FKO851940:FKO851964 FAS851940:FAS851964 EQW851940:EQW851964 EHA851940:EHA851964 DXE851940:DXE851964 DNI851940:DNI851964 DDM851940:DDM851964 CTQ851940:CTQ851964 CJU851940:CJU851964 BZY851940:BZY851964 BQC851940:BQC851964 BGG851940:BGG851964 AWK851940:AWK851964 AMO851940:AMO851964 ACS851940:ACS851964 SW851940:SW851964 JA851940:JA851964 F851940:F851964 WVM786404:WVM786428 WLQ786404:WLQ786428 WBU786404:WBU786428 VRY786404:VRY786428 VIC786404:VIC786428 UYG786404:UYG786428 UOK786404:UOK786428 UEO786404:UEO786428 TUS786404:TUS786428 TKW786404:TKW786428 TBA786404:TBA786428 SRE786404:SRE786428 SHI786404:SHI786428 RXM786404:RXM786428 RNQ786404:RNQ786428 RDU786404:RDU786428 QTY786404:QTY786428 QKC786404:QKC786428 QAG786404:QAG786428 PQK786404:PQK786428 PGO786404:PGO786428 OWS786404:OWS786428 OMW786404:OMW786428 ODA786404:ODA786428 NTE786404:NTE786428 NJI786404:NJI786428 MZM786404:MZM786428 MPQ786404:MPQ786428 MFU786404:MFU786428 LVY786404:LVY786428 LMC786404:LMC786428 LCG786404:LCG786428 KSK786404:KSK786428 KIO786404:KIO786428 JYS786404:JYS786428 JOW786404:JOW786428 JFA786404:JFA786428 IVE786404:IVE786428 ILI786404:ILI786428 IBM786404:IBM786428 HRQ786404:HRQ786428 HHU786404:HHU786428 GXY786404:GXY786428 GOC786404:GOC786428 GEG786404:GEG786428 FUK786404:FUK786428 FKO786404:FKO786428 FAS786404:FAS786428 EQW786404:EQW786428 EHA786404:EHA786428 DXE786404:DXE786428 DNI786404:DNI786428 DDM786404:DDM786428 CTQ786404:CTQ786428 CJU786404:CJU786428 BZY786404:BZY786428 BQC786404:BQC786428 BGG786404:BGG786428 AWK786404:AWK786428 AMO786404:AMO786428 ACS786404:ACS786428 SW786404:SW786428 JA786404:JA786428 F786404:F786428 WVM720868:WVM720892 WLQ720868:WLQ720892 WBU720868:WBU720892 VRY720868:VRY720892 VIC720868:VIC720892 UYG720868:UYG720892 UOK720868:UOK720892 UEO720868:UEO720892 TUS720868:TUS720892 TKW720868:TKW720892 TBA720868:TBA720892 SRE720868:SRE720892 SHI720868:SHI720892 RXM720868:RXM720892 RNQ720868:RNQ720892 RDU720868:RDU720892 QTY720868:QTY720892 QKC720868:QKC720892 QAG720868:QAG720892 PQK720868:PQK720892 PGO720868:PGO720892 OWS720868:OWS720892 OMW720868:OMW720892 ODA720868:ODA720892 NTE720868:NTE720892 NJI720868:NJI720892 MZM720868:MZM720892 MPQ720868:MPQ720892 MFU720868:MFU720892 LVY720868:LVY720892 LMC720868:LMC720892 LCG720868:LCG720892 KSK720868:KSK720892 KIO720868:KIO720892 JYS720868:JYS720892 JOW720868:JOW720892 JFA720868:JFA720892 IVE720868:IVE720892 ILI720868:ILI720892 IBM720868:IBM720892 HRQ720868:HRQ720892 HHU720868:HHU720892 GXY720868:GXY720892 GOC720868:GOC720892 GEG720868:GEG720892 FUK720868:FUK720892 FKO720868:FKO720892 FAS720868:FAS720892 EQW720868:EQW720892 EHA720868:EHA720892 DXE720868:DXE720892 DNI720868:DNI720892 DDM720868:DDM720892 CTQ720868:CTQ720892 CJU720868:CJU720892 BZY720868:BZY720892 BQC720868:BQC720892 BGG720868:BGG720892 AWK720868:AWK720892 AMO720868:AMO720892 ACS720868:ACS720892 SW720868:SW720892 JA720868:JA720892 F720868:F720892 WVM655332:WVM655356 WLQ655332:WLQ655356 WBU655332:WBU655356 VRY655332:VRY655356 VIC655332:VIC655356 UYG655332:UYG655356 UOK655332:UOK655356 UEO655332:UEO655356 TUS655332:TUS655356 TKW655332:TKW655356 TBA655332:TBA655356 SRE655332:SRE655356 SHI655332:SHI655356 RXM655332:RXM655356 RNQ655332:RNQ655356 RDU655332:RDU655356 QTY655332:QTY655356 QKC655332:QKC655356 QAG655332:QAG655356 PQK655332:PQK655356 PGO655332:PGO655356 OWS655332:OWS655356 OMW655332:OMW655356 ODA655332:ODA655356 NTE655332:NTE655356 NJI655332:NJI655356 MZM655332:MZM655356 MPQ655332:MPQ655356 MFU655332:MFU655356 LVY655332:LVY655356 LMC655332:LMC655356 LCG655332:LCG655356 KSK655332:KSK655356 KIO655332:KIO655356 JYS655332:JYS655356 JOW655332:JOW655356 JFA655332:JFA655356 IVE655332:IVE655356 ILI655332:ILI655356 IBM655332:IBM655356 HRQ655332:HRQ655356 HHU655332:HHU655356 GXY655332:GXY655356 GOC655332:GOC655356 GEG655332:GEG655356 FUK655332:FUK655356 FKO655332:FKO655356 FAS655332:FAS655356 EQW655332:EQW655356 EHA655332:EHA655356 DXE655332:DXE655356 DNI655332:DNI655356 DDM655332:DDM655356 CTQ655332:CTQ655356 CJU655332:CJU655356 BZY655332:BZY655356 BQC655332:BQC655356 BGG655332:BGG655356 AWK655332:AWK655356 AMO655332:AMO655356 ACS655332:ACS655356 SW655332:SW655356 JA655332:JA655356 F655332:F655356 WVM589796:WVM589820 WLQ589796:WLQ589820 WBU589796:WBU589820 VRY589796:VRY589820 VIC589796:VIC589820 UYG589796:UYG589820 UOK589796:UOK589820 UEO589796:UEO589820 TUS589796:TUS589820 TKW589796:TKW589820 TBA589796:TBA589820 SRE589796:SRE589820 SHI589796:SHI589820 RXM589796:RXM589820 RNQ589796:RNQ589820 RDU589796:RDU589820 QTY589796:QTY589820 QKC589796:QKC589820 QAG589796:QAG589820 PQK589796:PQK589820 PGO589796:PGO589820 OWS589796:OWS589820 OMW589796:OMW589820 ODA589796:ODA589820 NTE589796:NTE589820 NJI589796:NJI589820 MZM589796:MZM589820 MPQ589796:MPQ589820 MFU589796:MFU589820 LVY589796:LVY589820 LMC589796:LMC589820 LCG589796:LCG589820 KSK589796:KSK589820 KIO589796:KIO589820 JYS589796:JYS589820 JOW589796:JOW589820 JFA589796:JFA589820 IVE589796:IVE589820 ILI589796:ILI589820 IBM589796:IBM589820 HRQ589796:HRQ589820 HHU589796:HHU589820 GXY589796:GXY589820 GOC589796:GOC589820 GEG589796:GEG589820 FUK589796:FUK589820 FKO589796:FKO589820 FAS589796:FAS589820 EQW589796:EQW589820 EHA589796:EHA589820 DXE589796:DXE589820 DNI589796:DNI589820 DDM589796:DDM589820 CTQ589796:CTQ589820 CJU589796:CJU589820 BZY589796:BZY589820 BQC589796:BQC589820 BGG589796:BGG589820 AWK589796:AWK589820 AMO589796:AMO589820 ACS589796:ACS589820 SW589796:SW589820 JA589796:JA589820 F589796:F589820 WVM524260:WVM524284 WLQ524260:WLQ524284 WBU524260:WBU524284 VRY524260:VRY524284 VIC524260:VIC524284 UYG524260:UYG524284 UOK524260:UOK524284 UEO524260:UEO524284 TUS524260:TUS524284 TKW524260:TKW524284 TBA524260:TBA524284 SRE524260:SRE524284 SHI524260:SHI524284 RXM524260:RXM524284 RNQ524260:RNQ524284 RDU524260:RDU524284 QTY524260:QTY524284 QKC524260:QKC524284 QAG524260:QAG524284 PQK524260:PQK524284 PGO524260:PGO524284 OWS524260:OWS524284 OMW524260:OMW524284 ODA524260:ODA524284 NTE524260:NTE524284 NJI524260:NJI524284 MZM524260:MZM524284 MPQ524260:MPQ524284 MFU524260:MFU524284 LVY524260:LVY524284 LMC524260:LMC524284 LCG524260:LCG524284 KSK524260:KSK524284 KIO524260:KIO524284 JYS524260:JYS524284 JOW524260:JOW524284 JFA524260:JFA524284 IVE524260:IVE524284 ILI524260:ILI524284 IBM524260:IBM524284 HRQ524260:HRQ524284 HHU524260:HHU524284 GXY524260:GXY524284 GOC524260:GOC524284 GEG524260:GEG524284 FUK524260:FUK524284 FKO524260:FKO524284 FAS524260:FAS524284 EQW524260:EQW524284 EHA524260:EHA524284 DXE524260:DXE524284 DNI524260:DNI524284 DDM524260:DDM524284 CTQ524260:CTQ524284 CJU524260:CJU524284 BZY524260:BZY524284 BQC524260:BQC524284 BGG524260:BGG524284 AWK524260:AWK524284 AMO524260:AMO524284 ACS524260:ACS524284 SW524260:SW524284 JA524260:JA524284 F524260:F524284 WVM458724:WVM458748 WLQ458724:WLQ458748 WBU458724:WBU458748 VRY458724:VRY458748 VIC458724:VIC458748 UYG458724:UYG458748 UOK458724:UOK458748 UEO458724:UEO458748 TUS458724:TUS458748 TKW458724:TKW458748 TBA458724:TBA458748 SRE458724:SRE458748 SHI458724:SHI458748 RXM458724:RXM458748 RNQ458724:RNQ458748 RDU458724:RDU458748 QTY458724:QTY458748 QKC458724:QKC458748 QAG458724:QAG458748 PQK458724:PQK458748 PGO458724:PGO458748 OWS458724:OWS458748 OMW458724:OMW458748 ODA458724:ODA458748 NTE458724:NTE458748 NJI458724:NJI458748 MZM458724:MZM458748 MPQ458724:MPQ458748 MFU458724:MFU458748 LVY458724:LVY458748 LMC458724:LMC458748 LCG458724:LCG458748 KSK458724:KSK458748 KIO458724:KIO458748 JYS458724:JYS458748 JOW458724:JOW458748 JFA458724:JFA458748 IVE458724:IVE458748 ILI458724:ILI458748 IBM458724:IBM458748 HRQ458724:HRQ458748 HHU458724:HHU458748 GXY458724:GXY458748 GOC458724:GOC458748 GEG458724:GEG458748 FUK458724:FUK458748 FKO458724:FKO458748 FAS458724:FAS458748 EQW458724:EQW458748 EHA458724:EHA458748 DXE458724:DXE458748 DNI458724:DNI458748 DDM458724:DDM458748 CTQ458724:CTQ458748 CJU458724:CJU458748 BZY458724:BZY458748 BQC458724:BQC458748 BGG458724:BGG458748 AWK458724:AWK458748 AMO458724:AMO458748 ACS458724:ACS458748 SW458724:SW458748 JA458724:JA458748 F458724:F458748 WVM393188:WVM393212 WLQ393188:WLQ393212 WBU393188:WBU393212 VRY393188:VRY393212 VIC393188:VIC393212 UYG393188:UYG393212 UOK393188:UOK393212 UEO393188:UEO393212 TUS393188:TUS393212 TKW393188:TKW393212 TBA393188:TBA393212 SRE393188:SRE393212 SHI393188:SHI393212 RXM393188:RXM393212 RNQ393188:RNQ393212 RDU393188:RDU393212 QTY393188:QTY393212 QKC393188:QKC393212 QAG393188:QAG393212 PQK393188:PQK393212 PGO393188:PGO393212 OWS393188:OWS393212 OMW393188:OMW393212 ODA393188:ODA393212 NTE393188:NTE393212 NJI393188:NJI393212 MZM393188:MZM393212 MPQ393188:MPQ393212 MFU393188:MFU393212 LVY393188:LVY393212 LMC393188:LMC393212 LCG393188:LCG393212 KSK393188:KSK393212 KIO393188:KIO393212 JYS393188:JYS393212 JOW393188:JOW393212 JFA393188:JFA393212 IVE393188:IVE393212 ILI393188:ILI393212 IBM393188:IBM393212 HRQ393188:HRQ393212 HHU393188:HHU393212 GXY393188:GXY393212 GOC393188:GOC393212 GEG393188:GEG393212 FUK393188:FUK393212 FKO393188:FKO393212 FAS393188:FAS393212 EQW393188:EQW393212 EHA393188:EHA393212 DXE393188:DXE393212 DNI393188:DNI393212 DDM393188:DDM393212 CTQ393188:CTQ393212 CJU393188:CJU393212 BZY393188:BZY393212 BQC393188:BQC393212 BGG393188:BGG393212 AWK393188:AWK393212 AMO393188:AMO393212 ACS393188:ACS393212 SW393188:SW393212 JA393188:JA393212 F393188:F393212 WVM327652:WVM327676 WLQ327652:WLQ327676 WBU327652:WBU327676 VRY327652:VRY327676 VIC327652:VIC327676 UYG327652:UYG327676 UOK327652:UOK327676 UEO327652:UEO327676 TUS327652:TUS327676 TKW327652:TKW327676 TBA327652:TBA327676 SRE327652:SRE327676 SHI327652:SHI327676 RXM327652:RXM327676 RNQ327652:RNQ327676 RDU327652:RDU327676 QTY327652:QTY327676 QKC327652:QKC327676 QAG327652:QAG327676 PQK327652:PQK327676 PGO327652:PGO327676 OWS327652:OWS327676 OMW327652:OMW327676 ODA327652:ODA327676 NTE327652:NTE327676 NJI327652:NJI327676 MZM327652:MZM327676 MPQ327652:MPQ327676 MFU327652:MFU327676 LVY327652:LVY327676 LMC327652:LMC327676 LCG327652:LCG327676 KSK327652:KSK327676 KIO327652:KIO327676 JYS327652:JYS327676 JOW327652:JOW327676 JFA327652:JFA327676 IVE327652:IVE327676 ILI327652:ILI327676 IBM327652:IBM327676 HRQ327652:HRQ327676 HHU327652:HHU327676 GXY327652:GXY327676 GOC327652:GOC327676 GEG327652:GEG327676 FUK327652:FUK327676 FKO327652:FKO327676 FAS327652:FAS327676 EQW327652:EQW327676 EHA327652:EHA327676 DXE327652:DXE327676 DNI327652:DNI327676 DDM327652:DDM327676 CTQ327652:CTQ327676 CJU327652:CJU327676 BZY327652:BZY327676 BQC327652:BQC327676 BGG327652:BGG327676 AWK327652:AWK327676 AMO327652:AMO327676 ACS327652:ACS327676 SW327652:SW327676 JA327652:JA327676 F327652:F327676 WVM262116:WVM262140 WLQ262116:WLQ262140 WBU262116:WBU262140 VRY262116:VRY262140 VIC262116:VIC262140 UYG262116:UYG262140 UOK262116:UOK262140 UEO262116:UEO262140 TUS262116:TUS262140 TKW262116:TKW262140 TBA262116:TBA262140 SRE262116:SRE262140 SHI262116:SHI262140 RXM262116:RXM262140 RNQ262116:RNQ262140 RDU262116:RDU262140 QTY262116:QTY262140 QKC262116:QKC262140 QAG262116:QAG262140 PQK262116:PQK262140 PGO262116:PGO262140 OWS262116:OWS262140 OMW262116:OMW262140 ODA262116:ODA262140 NTE262116:NTE262140 NJI262116:NJI262140 MZM262116:MZM262140 MPQ262116:MPQ262140 MFU262116:MFU262140 LVY262116:LVY262140 LMC262116:LMC262140 LCG262116:LCG262140 KSK262116:KSK262140 KIO262116:KIO262140 JYS262116:JYS262140 JOW262116:JOW262140 JFA262116:JFA262140 IVE262116:IVE262140 ILI262116:ILI262140 IBM262116:IBM262140 HRQ262116:HRQ262140 HHU262116:HHU262140 GXY262116:GXY262140 GOC262116:GOC262140 GEG262116:GEG262140 FUK262116:FUK262140 FKO262116:FKO262140 FAS262116:FAS262140 EQW262116:EQW262140 EHA262116:EHA262140 DXE262116:DXE262140 DNI262116:DNI262140 DDM262116:DDM262140 CTQ262116:CTQ262140 CJU262116:CJU262140 BZY262116:BZY262140 BQC262116:BQC262140 BGG262116:BGG262140 AWK262116:AWK262140 AMO262116:AMO262140 ACS262116:ACS262140 SW262116:SW262140 JA262116:JA262140 F262116:F262140 WVM196580:WVM196604 WLQ196580:WLQ196604 WBU196580:WBU196604 VRY196580:VRY196604 VIC196580:VIC196604 UYG196580:UYG196604 UOK196580:UOK196604 UEO196580:UEO196604 TUS196580:TUS196604 TKW196580:TKW196604 TBA196580:TBA196604 SRE196580:SRE196604 SHI196580:SHI196604 RXM196580:RXM196604 RNQ196580:RNQ196604 RDU196580:RDU196604 QTY196580:QTY196604 QKC196580:QKC196604 QAG196580:QAG196604 PQK196580:PQK196604 PGO196580:PGO196604 OWS196580:OWS196604 OMW196580:OMW196604 ODA196580:ODA196604 NTE196580:NTE196604 NJI196580:NJI196604 MZM196580:MZM196604 MPQ196580:MPQ196604 MFU196580:MFU196604 LVY196580:LVY196604 LMC196580:LMC196604 LCG196580:LCG196604 KSK196580:KSK196604 KIO196580:KIO196604 JYS196580:JYS196604 JOW196580:JOW196604 JFA196580:JFA196604 IVE196580:IVE196604 ILI196580:ILI196604 IBM196580:IBM196604 HRQ196580:HRQ196604 HHU196580:HHU196604 GXY196580:GXY196604 GOC196580:GOC196604 GEG196580:GEG196604 FUK196580:FUK196604 FKO196580:FKO196604 FAS196580:FAS196604 EQW196580:EQW196604 EHA196580:EHA196604 DXE196580:DXE196604 DNI196580:DNI196604 DDM196580:DDM196604 CTQ196580:CTQ196604 CJU196580:CJU196604 BZY196580:BZY196604 BQC196580:BQC196604 BGG196580:BGG196604 AWK196580:AWK196604 AMO196580:AMO196604 ACS196580:ACS196604 SW196580:SW196604 JA196580:JA196604 F196580:F196604 WVM131044:WVM131068 WLQ131044:WLQ131068 WBU131044:WBU131068 VRY131044:VRY131068 VIC131044:VIC131068 UYG131044:UYG131068 UOK131044:UOK131068 UEO131044:UEO131068 TUS131044:TUS131068 TKW131044:TKW131068 TBA131044:TBA131068 SRE131044:SRE131068 SHI131044:SHI131068 RXM131044:RXM131068 RNQ131044:RNQ131068 RDU131044:RDU131068 QTY131044:QTY131068 QKC131044:QKC131068 QAG131044:QAG131068 PQK131044:PQK131068 PGO131044:PGO131068 OWS131044:OWS131068 OMW131044:OMW131068 ODA131044:ODA131068 NTE131044:NTE131068 NJI131044:NJI131068 MZM131044:MZM131068 MPQ131044:MPQ131068 MFU131044:MFU131068 LVY131044:LVY131068 LMC131044:LMC131068 LCG131044:LCG131068 KSK131044:KSK131068 KIO131044:KIO131068 JYS131044:JYS131068 JOW131044:JOW131068 JFA131044:JFA131068 IVE131044:IVE131068 ILI131044:ILI131068 IBM131044:IBM131068 HRQ131044:HRQ131068 HHU131044:HHU131068 GXY131044:GXY131068 GOC131044:GOC131068 GEG131044:GEG131068 FUK131044:FUK131068 FKO131044:FKO131068 FAS131044:FAS131068 EQW131044:EQW131068 EHA131044:EHA131068 DXE131044:DXE131068 DNI131044:DNI131068 DDM131044:DDM131068 CTQ131044:CTQ131068 CJU131044:CJU131068 BZY131044:BZY131068 BQC131044:BQC131068 BGG131044:BGG131068 AWK131044:AWK131068 AMO131044:AMO131068 ACS131044:ACS131068 SW131044:SW131068 JA131044:JA131068 F131044:F131068 WVM65508:WVM65532 WLQ65508:WLQ65532 WBU65508:WBU65532 VRY65508:VRY65532 VIC65508:VIC65532 UYG65508:UYG65532 UOK65508:UOK65532 UEO65508:UEO65532 TUS65508:TUS65532 TKW65508:TKW65532 TBA65508:TBA65532 SRE65508:SRE65532 SHI65508:SHI65532 RXM65508:RXM65532 RNQ65508:RNQ65532 RDU65508:RDU65532 QTY65508:QTY65532 QKC65508:QKC65532 QAG65508:QAG65532 PQK65508:PQK65532 PGO65508:PGO65532 OWS65508:OWS65532 OMW65508:OMW65532 ODA65508:ODA65532 NTE65508:NTE65532 NJI65508:NJI65532 MZM65508:MZM65532 MPQ65508:MPQ65532 MFU65508:MFU65532 LVY65508:LVY65532 LMC65508:LMC65532 LCG65508:LCG65532 KSK65508:KSK65532 KIO65508:KIO65532 JYS65508:JYS65532 JOW65508:JOW65532 JFA65508:JFA65532 IVE65508:IVE65532 ILI65508:ILI65532 IBM65508:IBM65532 HRQ65508:HRQ65532 HHU65508:HHU65532 GXY65508:GXY65532 GOC65508:GOC65532 GEG65508:GEG65532 FUK65508:FUK65532 FKO65508:FKO65532 FAS65508:FAS65532 EQW65508:EQW65532 EHA65508:EHA65532 DXE65508:DXE65532 DNI65508:DNI65532 DDM65508:DDM65532 CTQ65508:CTQ65532 CJU65508:CJU65532 BZY65508:BZY65532 BQC65508:BQC65532 BGG65508:BGG65532 AWK65508:AWK65532 AMO65508:AMO65532 ACS65508:ACS65532 SW65508:SW65532 JA65508:JA65532 F65508:F65532" xr:uid="{B9426714-DCCA-4FAF-8A1A-E90D1C604C1B}">
      <formula1>"リストから選択,協定木材,国産合法木材"</formula1>
    </dataValidation>
  </dataValidations>
  <printOptions horizontalCentered="1" verticalCentered="1"/>
  <pageMargins left="0.39370078740157483" right="0.19685039370078741" top="0.59055118110236227" bottom="0.39370078740157483" header="0.43307086614173229" footer="0.35433070866141736"/>
  <pageSetup paperSize="9" orientation="landscape" r:id="rId1"/>
  <headerFooter alignWithMargins="0">
    <oddHeader>&amp;L国産木材使用計画書　 添付資料1-1　【規定書式】</oddHeader>
  </headerFooter>
  <extLst>
    <ext xmlns:x14="http://schemas.microsoft.com/office/spreadsheetml/2009/9/main" uri="{78C0D931-6437-407d-A8EE-F0AAD7539E65}">
      <x14:conditionalFormattings>
        <x14:conditionalFormatting xmlns:xm="http://schemas.microsoft.com/office/excel/2006/main">
          <x14:cfRule type="expression" priority="1" id="{92AB37DF-9E19-4E6A-B8A8-2687401B71F3}">
            <xm:f>木材使用数量調書!#REF!&lt;&gt;$D$2:$D$43</xm:f>
            <x14:dxf/>
          </x14:cfRule>
          <xm:sqref>S15:S26 S32:S41 S46:S57 S63:S72 S77:S86</xm:sqref>
        </x14:conditionalFormatting>
        <x14:conditionalFormatting xmlns:xm="http://schemas.microsoft.com/office/excel/2006/main">
          <x14:cfRule type="expression" priority="2" id="{C0801D54-F365-47C1-B636-0677FDA172FB}">
            <xm:f>AND(木材使用数量調書!#REF!=$D$3:$D$43)</xm:f>
            <x14:dxf/>
          </x14:cfRule>
          <xm:sqref>S32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T41"/>
  <sheetViews>
    <sheetView view="pageBreakPreview" topLeftCell="A13" zoomScaleNormal="100" zoomScaleSheetLayoutView="100" zoomScalePageLayoutView="85" workbookViewId="0">
      <selection activeCell="S29" sqref="S29:AQ29"/>
    </sheetView>
  </sheetViews>
  <sheetFormatPr defaultColWidth="9" defaultRowHeight="12.6"/>
  <cols>
    <col min="1" max="45" width="2.109375" style="189" customWidth="1"/>
    <col min="46" max="46" width="10.44140625" style="189" bestFit="1" customWidth="1"/>
    <col min="47" max="16384" width="9" style="189"/>
  </cols>
  <sheetData>
    <row r="1" spans="1:46" s="184" customFormat="1" ht="21" customHeight="1">
      <c r="AD1" s="320" t="s">
        <v>35</v>
      </c>
      <c r="AE1" s="320"/>
      <c r="AF1" s="320"/>
      <c r="AG1" s="320"/>
      <c r="AH1" s="320"/>
      <c r="AI1" s="320"/>
      <c r="AJ1" s="320"/>
      <c r="AK1" s="320"/>
      <c r="AL1" s="320"/>
      <c r="AM1" s="320"/>
      <c r="AN1" s="320"/>
      <c r="AO1" s="320"/>
      <c r="AP1" s="320"/>
      <c r="AQ1" s="320"/>
      <c r="AT1" s="185"/>
    </row>
    <row r="2" spans="1:46" s="184" customFormat="1" ht="21" customHeight="1">
      <c r="A2" s="186"/>
      <c r="B2" s="321" t="s">
        <v>8</v>
      </c>
      <c r="C2" s="321"/>
      <c r="D2" s="321"/>
      <c r="E2" s="321"/>
      <c r="F2" s="321"/>
      <c r="G2" s="321" t="s">
        <v>0</v>
      </c>
      <c r="H2" s="321"/>
      <c r="I2" s="321"/>
      <c r="J2" s="321"/>
      <c r="K2" s="321"/>
      <c r="AT2" s="185"/>
    </row>
    <row r="3" spans="1:46" s="184" customFormat="1" ht="21" customHeight="1">
      <c r="A3" s="186"/>
      <c r="B3" s="187"/>
      <c r="C3" s="187"/>
      <c r="D3" s="187"/>
      <c r="E3" s="187"/>
      <c r="F3" s="187"/>
      <c r="G3" s="188"/>
      <c r="H3" s="188"/>
      <c r="I3" s="188"/>
      <c r="J3" s="188"/>
      <c r="K3" s="188"/>
      <c r="L3" s="188"/>
      <c r="M3" s="188"/>
      <c r="N3" s="188"/>
      <c r="O3" s="188"/>
      <c r="P3" s="188"/>
      <c r="Q3" s="188"/>
      <c r="R3" s="188"/>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T3" s="185"/>
    </row>
    <row r="4" spans="1:46" ht="21" customHeight="1">
      <c r="A4" s="190"/>
      <c r="B4" s="315" t="s">
        <v>30</v>
      </c>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row>
    <row r="5" spans="1:46" ht="21" customHeight="1">
      <c r="A5" s="190"/>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c r="AM5" s="315"/>
      <c r="AN5" s="315"/>
      <c r="AO5" s="315"/>
      <c r="AP5" s="315"/>
      <c r="AQ5" s="315"/>
    </row>
    <row r="6" spans="1:46" ht="21" customHeight="1">
      <c r="A6" s="190"/>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row>
    <row r="7" spans="1:46" ht="21" customHeight="1">
      <c r="A7" s="190"/>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row>
    <row r="8" spans="1:46" ht="2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316" t="s">
        <v>10</v>
      </c>
      <c r="AA8" s="316"/>
      <c r="AB8" s="316"/>
      <c r="AC8" s="316"/>
      <c r="AD8" s="318" t="s">
        <v>293</v>
      </c>
      <c r="AE8" s="318"/>
      <c r="AF8" s="318"/>
      <c r="AG8" s="318"/>
      <c r="AH8" s="318"/>
      <c r="AI8" s="318"/>
      <c r="AJ8" s="318"/>
      <c r="AK8" s="318"/>
      <c r="AL8" s="318"/>
      <c r="AM8" s="318"/>
      <c r="AN8" s="318"/>
      <c r="AO8" s="318"/>
      <c r="AP8" s="318"/>
      <c r="AQ8" s="318"/>
    </row>
    <row r="9" spans="1:46" s="184" customFormat="1" ht="21" customHeight="1">
      <c r="B9" s="193"/>
      <c r="C9" s="193"/>
      <c r="D9" s="193"/>
      <c r="E9" s="193"/>
      <c r="F9" s="193"/>
      <c r="G9" s="193"/>
      <c r="H9" s="193"/>
      <c r="I9" s="193"/>
      <c r="J9" s="193"/>
      <c r="K9" s="193"/>
      <c r="L9" s="193"/>
      <c r="M9" s="193"/>
      <c r="N9" s="193"/>
      <c r="O9" s="193"/>
      <c r="P9" s="193"/>
      <c r="Q9" s="193"/>
      <c r="R9" s="193"/>
      <c r="S9" s="193"/>
      <c r="T9" s="193"/>
      <c r="U9" s="193"/>
      <c r="V9" s="193"/>
      <c r="W9" s="193"/>
      <c r="X9" s="193"/>
      <c r="Y9" s="193"/>
      <c r="Z9" s="317"/>
      <c r="AA9" s="317"/>
      <c r="AB9" s="317"/>
      <c r="AC9" s="317"/>
      <c r="AD9" s="319"/>
      <c r="AE9" s="319"/>
      <c r="AF9" s="319"/>
      <c r="AG9" s="319"/>
      <c r="AH9" s="319"/>
      <c r="AI9" s="319"/>
      <c r="AJ9" s="319"/>
      <c r="AK9" s="319"/>
      <c r="AL9" s="319"/>
      <c r="AM9" s="319"/>
      <c r="AN9" s="319"/>
      <c r="AO9" s="319"/>
      <c r="AP9" s="319"/>
      <c r="AQ9" s="319"/>
      <c r="AT9" s="185"/>
    </row>
    <row r="10" spans="1:46" s="184" customFormat="1" ht="21" customHeight="1">
      <c r="B10" s="193"/>
      <c r="C10" s="193"/>
      <c r="D10" s="193"/>
      <c r="E10" s="193"/>
      <c r="F10" s="193"/>
      <c r="G10" s="193"/>
      <c r="H10" s="193"/>
      <c r="I10" s="193"/>
      <c r="J10" s="193"/>
      <c r="K10" s="193"/>
      <c r="L10" s="193"/>
      <c r="M10" s="193"/>
      <c r="N10" s="193"/>
      <c r="O10" s="193"/>
      <c r="P10" s="193"/>
      <c r="Q10" s="193"/>
      <c r="R10" s="193"/>
      <c r="S10" s="194"/>
      <c r="T10" s="195"/>
      <c r="U10" s="195"/>
      <c r="V10" s="195"/>
      <c r="W10" s="196"/>
      <c r="X10" s="196"/>
      <c r="Y10" s="196"/>
      <c r="Z10" s="306" t="s">
        <v>5</v>
      </c>
      <c r="AA10" s="306"/>
      <c r="AB10" s="306"/>
      <c r="AC10" s="306"/>
      <c r="AD10" s="308"/>
      <c r="AE10" s="309"/>
      <c r="AF10" s="309"/>
      <c r="AG10" s="309"/>
      <c r="AH10" s="309"/>
      <c r="AI10" s="309"/>
      <c r="AJ10" s="309"/>
      <c r="AK10" s="309"/>
      <c r="AL10" s="309"/>
      <c r="AM10" s="309"/>
      <c r="AN10" s="309"/>
      <c r="AO10" s="309"/>
      <c r="AP10" s="306" t="s">
        <v>4</v>
      </c>
      <c r="AQ10" s="306"/>
      <c r="AT10" s="185"/>
    </row>
    <row r="11" spans="1:46" s="184" customFormat="1" ht="21" customHeight="1">
      <c r="B11" s="193"/>
      <c r="C11" s="193"/>
      <c r="D11" s="193"/>
      <c r="E11" s="193"/>
      <c r="F11" s="193"/>
      <c r="G11" s="193"/>
      <c r="H11" s="193"/>
      <c r="I11" s="193"/>
      <c r="J11" s="193"/>
      <c r="K11" s="193"/>
      <c r="L11" s="193"/>
      <c r="M11" s="193"/>
      <c r="N11" s="193"/>
      <c r="O11" s="193"/>
      <c r="P11" s="193"/>
      <c r="Q11" s="193"/>
      <c r="R11" s="193"/>
      <c r="S11" s="194"/>
      <c r="T11" s="196" t="s">
        <v>1</v>
      </c>
      <c r="U11" s="195"/>
      <c r="V11" s="195"/>
      <c r="W11" s="197"/>
      <c r="X11" s="196"/>
      <c r="Y11" s="196"/>
      <c r="Z11" s="307"/>
      <c r="AA11" s="307"/>
      <c r="AB11" s="307"/>
      <c r="AC11" s="307"/>
      <c r="AD11" s="310"/>
      <c r="AE11" s="310"/>
      <c r="AF11" s="310"/>
      <c r="AG11" s="310"/>
      <c r="AH11" s="310"/>
      <c r="AI11" s="310"/>
      <c r="AJ11" s="310"/>
      <c r="AK11" s="310"/>
      <c r="AL11" s="310"/>
      <c r="AM11" s="310"/>
      <c r="AN11" s="310"/>
      <c r="AO11" s="310"/>
      <c r="AP11" s="307"/>
      <c r="AQ11" s="307"/>
      <c r="AT11" s="185"/>
    </row>
    <row r="12" spans="1:46" s="184" customFormat="1" ht="21" customHeight="1">
      <c r="B12" s="193"/>
      <c r="C12" s="193"/>
      <c r="D12" s="193"/>
      <c r="E12" s="193"/>
      <c r="F12" s="193"/>
      <c r="G12" s="193"/>
      <c r="H12" s="193"/>
      <c r="I12" s="193"/>
      <c r="J12" s="193"/>
      <c r="K12" s="312"/>
      <c r="L12" s="312"/>
      <c r="M12" s="312"/>
      <c r="N12" s="312"/>
      <c r="O12" s="312"/>
      <c r="P12" s="312"/>
      <c r="Q12" s="312"/>
      <c r="R12" s="193"/>
      <c r="S12" s="193"/>
      <c r="T12" s="193"/>
      <c r="U12" s="193"/>
      <c r="V12" s="193"/>
      <c r="W12" s="193"/>
      <c r="X12" s="193"/>
      <c r="Y12" s="193"/>
      <c r="Z12" s="313" t="s">
        <v>7</v>
      </c>
      <c r="AA12" s="313"/>
      <c r="AB12" s="313"/>
      <c r="AC12" s="313"/>
      <c r="AD12" s="313"/>
      <c r="AE12" s="313"/>
      <c r="AF12" s="313"/>
      <c r="AG12" s="313"/>
      <c r="AH12" s="313"/>
      <c r="AI12" s="313"/>
      <c r="AJ12" s="313"/>
      <c r="AK12" s="313"/>
      <c r="AL12" s="313"/>
      <c r="AM12" s="313"/>
      <c r="AN12" s="313"/>
      <c r="AO12" s="313"/>
      <c r="AP12" s="313"/>
      <c r="AQ12" s="313"/>
      <c r="AT12" s="185"/>
    </row>
    <row r="13" spans="1:46" s="198" customFormat="1" ht="21" customHeight="1">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200"/>
      <c r="AP13" s="200"/>
      <c r="AT13" s="201"/>
    </row>
    <row r="14" spans="1:46" s="202" customFormat="1" ht="21" customHeight="1">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row>
    <row r="15" spans="1:46" s="202" customFormat="1" ht="21" customHeight="1">
      <c r="B15" s="314" t="s">
        <v>33</v>
      </c>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c r="AM15" s="314"/>
      <c r="AN15" s="314"/>
      <c r="AO15" s="314"/>
      <c r="AP15" s="314"/>
      <c r="AQ15" s="314"/>
      <c r="AR15" s="200"/>
    </row>
    <row r="16" spans="1:46" s="204" customFormat="1" ht="21" customHeight="1">
      <c r="A16" s="203"/>
      <c r="B16" s="314"/>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4"/>
      <c r="AM16" s="314"/>
      <c r="AN16" s="314"/>
      <c r="AO16" s="314"/>
      <c r="AP16" s="314"/>
      <c r="AQ16" s="314"/>
      <c r="AR16" s="200"/>
    </row>
    <row r="17" spans="1:46" s="204" customFormat="1" ht="21" customHeight="1">
      <c r="A17" s="205"/>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c r="AQ17" s="202"/>
    </row>
    <row r="18" spans="1:46" s="204" customFormat="1" ht="21" customHeight="1">
      <c r="B18" s="311" t="s">
        <v>2</v>
      </c>
      <c r="C18" s="311"/>
      <c r="D18" s="311"/>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row>
    <row r="19" spans="1:46" s="204" customFormat="1" ht="21" customHeight="1">
      <c r="B19" s="206"/>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row>
    <row r="20" spans="1:46" s="207" customFormat="1" ht="21" customHeight="1">
      <c r="B20" s="207" t="s">
        <v>15</v>
      </c>
      <c r="AT20" s="208"/>
    </row>
    <row r="21" spans="1:46" s="207" customFormat="1" ht="21" customHeight="1">
      <c r="B21" s="322" t="s">
        <v>24</v>
      </c>
      <c r="C21" s="323"/>
      <c r="D21" s="323"/>
      <c r="E21" s="323"/>
      <c r="F21" s="323"/>
      <c r="G21" s="323"/>
      <c r="H21" s="323"/>
      <c r="I21" s="323"/>
      <c r="J21" s="324"/>
      <c r="K21" s="325" t="s">
        <v>286</v>
      </c>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6"/>
      <c r="AM21" s="326"/>
      <c r="AN21" s="326"/>
      <c r="AO21" s="326"/>
      <c r="AP21" s="326"/>
      <c r="AQ21" s="327"/>
      <c r="AT21" s="208"/>
    </row>
    <row r="22" spans="1:46" s="184" customFormat="1" ht="21" customHeight="1">
      <c r="A22" s="209"/>
      <c r="B22" s="322" t="s">
        <v>18</v>
      </c>
      <c r="C22" s="323"/>
      <c r="D22" s="323"/>
      <c r="E22" s="323"/>
      <c r="F22" s="323"/>
      <c r="G22" s="323"/>
      <c r="H22" s="323"/>
      <c r="I22" s="323"/>
      <c r="J22" s="324"/>
      <c r="K22" s="325" t="s">
        <v>287</v>
      </c>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6"/>
      <c r="AP22" s="326"/>
      <c r="AQ22" s="327"/>
      <c r="AR22" s="207"/>
      <c r="AT22" s="185"/>
    </row>
    <row r="23" spans="1:46" s="184" customFormat="1" ht="21" customHeight="1">
      <c r="A23" s="207"/>
      <c r="B23" s="322" t="s">
        <v>244</v>
      </c>
      <c r="C23" s="323"/>
      <c r="D23" s="323"/>
      <c r="E23" s="323"/>
      <c r="F23" s="323"/>
      <c r="G23" s="323"/>
      <c r="H23" s="323"/>
      <c r="I23" s="323"/>
      <c r="J23" s="324"/>
      <c r="K23" s="325" t="s">
        <v>288</v>
      </c>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6"/>
      <c r="AP23" s="326"/>
      <c r="AQ23" s="327"/>
      <c r="AR23" s="207"/>
      <c r="AT23" s="185"/>
    </row>
    <row r="24" spans="1:46" s="184" customFormat="1" ht="21" customHeight="1">
      <c r="A24" s="209"/>
      <c r="B24" s="322" t="s">
        <v>25</v>
      </c>
      <c r="C24" s="323"/>
      <c r="D24" s="323"/>
      <c r="E24" s="323"/>
      <c r="F24" s="323"/>
      <c r="G24" s="323"/>
      <c r="H24" s="323"/>
      <c r="I24" s="323"/>
      <c r="J24" s="324"/>
      <c r="K24" s="325" t="s">
        <v>289</v>
      </c>
      <c r="L24" s="326"/>
      <c r="M24" s="326"/>
      <c r="N24" s="326"/>
      <c r="O24" s="326"/>
      <c r="P24" s="326"/>
      <c r="Q24" s="326"/>
      <c r="R24" s="326"/>
      <c r="S24" s="326"/>
      <c r="T24" s="326"/>
      <c r="U24" s="326"/>
      <c r="V24" s="327"/>
      <c r="W24" s="336" t="s">
        <v>21</v>
      </c>
      <c r="X24" s="337"/>
      <c r="Y24" s="337"/>
      <c r="Z24" s="337"/>
      <c r="AA24" s="337"/>
      <c r="AB24" s="337"/>
      <c r="AC24" s="337"/>
      <c r="AD24" s="337"/>
      <c r="AE24" s="338"/>
      <c r="AF24" s="334">
        <v>200</v>
      </c>
      <c r="AG24" s="335"/>
      <c r="AH24" s="335"/>
      <c r="AI24" s="335"/>
      <c r="AJ24" s="335"/>
      <c r="AK24" s="335"/>
      <c r="AL24" s="335"/>
      <c r="AM24" s="335"/>
      <c r="AN24" s="335"/>
      <c r="AO24" s="335"/>
      <c r="AP24" s="328" t="s">
        <v>17</v>
      </c>
      <c r="AQ24" s="329"/>
      <c r="AR24" s="210"/>
    </row>
    <row r="25" spans="1:46" s="184" customFormat="1" ht="21" customHeight="1">
      <c r="A25" s="209"/>
      <c r="B25" s="322" t="s">
        <v>20</v>
      </c>
      <c r="C25" s="323"/>
      <c r="D25" s="323"/>
      <c r="E25" s="323"/>
      <c r="F25" s="323"/>
      <c r="G25" s="323"/>
      <c r="H25" s="323"/>
      <c r="I25" s="323"/>
      <c r="J25" s="324"/>
      <c r="K25" s="331" t="s">
        <v>19</v>
      </c>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3"/>
      <c r="AR25" s="207"/>
    </row>
    <row r="26" spans="1:46" s="184" customFormat="1" ht="21" customHeight="1">
      <c r="A26" s="209"/>
      <c r="B26" s="349" t="s">
        <v>37</v>
      </c>
      <c r="C26" s="350"/>
      <c r="D26" s="350"/>
      <c r="E26" s="350"/>
      <c r="F26" s="350"/>
      <c r="G26" s="350"/>
      <c r="H26" s="350"/>
      <c r="I26" s="350"/>
      <c r="J26" s="351"/>
      <c r="K26" s="365" t="s">
        <v>38</v>
      </c>
      <c r="L26" s="365"/>
      <c r="M26" s="365"/>
      <c r="N26" s="365"/>
      <c r="O26" s="365"/>
      <c r="P26" s="365"/>
      <c r="Q26" s="365"/>
      <c r="R26" s="365"/>
      <c r="S26" s="362" t="s">
        <v>290</v>
      </c>
      <c r="T26" s="363"/>
      <c r="U26" s="363"/>
      <c r="V26" s="363"/>
      <c r="W26" s="363"/>
      <c r="X26" s="363"/>
      <c r="Y26" s="363"/>
      <c r="Z26" s="363"/>
      <c r="AA26" s="363"/>
      <c r="AB26" s="363"/>
      <c r="AC26" s="363"/>
      <c r="AD26" s="363"/>
      <c r="AE26" s="363"/>
      <c r="AF26" s="363"/>
      <c r="AG26" s="363"/>
      <c r="AH26" s="363"/>
      <c r="AI26" s="363"/>
      <c r="AJ26" s="363"/>
      <c r="AK26" s="363"/>
      <c r="AL26" s="363"/>
      <c r="AM26" s="363"/>
      <c r="AN26" s="363"/>
      <c r="AO26" s="363"/>
      <c r="AP26" s="363"/>
      <c r="AQ26" s="364"/>
      <c r="AR26" s="207"/>
    </row>
    <row r="27" spans="1:46" s="184" customFormat="1" ht="21" customHeight="1">
      <c r="A27" s="209"/>
      <c r="B27" s="352"/>
      <c r="C27" s="353"/>
      <c r="D27" s="353"/>
      <c r="E27" s="353"/>
      <c r="F27" s="353"/>
      <c r="G27" s="353"/>
      <c r="H27" s="353"/>
      <c r="I27" s="353"/>
      <c r="J27" s="354"/>
      <c r="K27" s="358" t="s">
        <v>39</v>
      </c>
      <c r="L27" s="358"/>
      <c r="M27" s="358"/>
      <c r="N27" s="358"/>
      <c r="O27" s="358"/>
      <c r="P27" s="358"/>
      <c r="Q27" s="358"/>
      <c r="R27" s="358"/>
      <c r="S27" s="362"/>
      <c r="T27" s="363"/>
      <c r="U27" s="363"/>
      <c r="V27" s="363"/>
      <c r="W27" s="363"/>
      <c r="X27" s="363"/>
      <c r="Y27" s="363"/>
      <c r="Z27" s="363"/>
      <c r="AA27" s="363"/>
      <c r="AB27" s="363"/>
      <c r="AC27" s="363"/>
      <c r="AD27" s="363"/>
      <c r="AE27" s="363"/>
      <c r="AF27" s="363"/>
      <c r="AG27" s="363"/>
      <c r="AH27" s="363"/>
      <c r="AI27" s="363"/>
      <c r="AJ27" s="363"/>
      <c r="AK27" s="363"/>
      <c r="AL27" s="363"/>
      <c r="AM27" s="363"/>
      <c r="AN27" s="363"/>
      <c r="AO27" s="363"/>
      <c r="AP27" s="363"/>
      <c r="AQ27" s="364"/>
      <c r="AR27" s="207"/>
    </row>
    <row r="28" spans="1:46" s="184" customFormat="1" ht="21" customHeight="1">
      <c r="A28" s="209"/>
      <c r="B28" s="352"/>
      <c r="C28" s="353"/>
      <c r="D28" s="353"/>
      <c r="E28" s="353"/>
      <c r="F28" s="353"/>
      <c r="G28" s="353"/>
      <c r="H28" s="353"/>
      <c r="I28" s="353"/>
      <c r="J28" s="354"/>
      <c r="K28" s="358" t="s">
        <v>40</v>
      </c>
      <c r="L28" s="358"/>
      <c r="M28" s="358"/>
      <c r="N28" s="358"/>
      <c r="O28" s="358"/>
      <c r="P28" s="358"/>
      <c r="Q28" s="358"/>
      <c r="R28" s="358"/>
      <c r="S28" s="362" t="s">
        <v>291</v>
      </c>
      <c r="T28" s="363"/>
      <c r="U28" s="363"/>
      <c r="V28" s="363"/>
      <c r="W28" s="363"/>
      <c r="X28" s="363"/>
      <c r="Y28" s="363"/>
      <c r="Z28" s="363"/>
      <c r="AA28" s="363"/>
      <c r="AB28" s="363"/>
      <c r="AC28" s="363"/>
      <c r="AD28" s="363"/>
      <c r="AE28" s="363"/>
      <c r="AF28" s="363"/>
      <c r="AG28" s="363"/>
      <c r="AH28" s="363"/>
      <c r="AI28" s="363"/>
      <c r="AJ28" s="363"/>
      <c r="AK28" s="363"/>
      <c r="AL28" s="363"/>
      <c r="AM28" s="363"/>
      <c r="AN28" s="363"/>
      <c r="AO28" s="363"/>
      <c r="AP28" s="363"/>
      <c r="AQ28" s="364"/>
      <c r="AR28" s="207"/>
    </row>
    <row r="29" spans="1:46" s="207" customFormat="1" ht="21" customHeight="1">
      <c r="B29" s="352"/>
      <c r="C29" s="353"/>
      <c r="D29" s="353"/>
      <c r="E29" s="353"/>
      <c r="F29" s="353"/>
      <c r="G29" s="353"/>
      <c r="H29" s="353"/>
      <c r="I29" s="353"/>
      <c r="J29" s="354"/>
      <c r="K29" s="358" t="s">
        <v>41</v>
      </c>
      <c r="L29" s="358"/>
      <c r="M29" s="358"/>
      <c r="N29" s="358"/>
      <c r="O29" s="358"/>
      <c r="P29" s="358"/>
      <c r="Q29" s="358"/>
      <c r="R29" s="358"/>
      <c r="S29" s="362" t="s">
        <v>292</v>
      </c>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3"/>
      <c r="AQ29" s="364"/>
    </row>
    <row r="30" spans="1:46" s="207" customFormat="1" ht="21" customHeight="1">
      <c r="A30" s="210"/>
      <c r="B30" s="352"/>
      <c r="C30" s="353"/>
      <c r="D30" s="353"/>
      <c r="E30" s="353"/>
      <c r="F30" s="353"/>
      <c r="G30" s="353"/>
      <c r="H30" s="353"/>
      <c r="I30" s="353"/>
      <c r="J30" s="354"/>
      <c r="K30" s="358" t="s">
        <v>42</v>
      </c>
      <c r="L30" s="358"/>
      <c r="M30" s="358"/>
      <c r="N30" s="358"/>
      <c r="O30" s="358"/>
      <c r="P30" s="358"/>
      <c r="Q30" s="358"/>
      <c r="R30" s="358"/>
      <c r="S30" s="362" t="s">
        <v>292</v>
      </c>
      <c r="T30" s="363"/>
      <c r="U30" s="363"/>
      <c r="V30" s="363"/>
      <c r="W30" s="363"/>
      <c r="X30" s="363"/>
      <c r="Y30" s="363"/>
      <c r="Z30" s="363"/>
      <c r="AA30" s="363"/>
      <c r="AB30" s="363"/>
      <c r="AC30" s="363"/>
      <c r="AD30" s="363"/>
      <c r="AE30" s="363"/>
      <c r="AF30" s="363"/>
      <c r="AG30" s="363"/>
      <c r="AH30" s="363"/>
      <c r="AI30" s="363"/>
      <c r="AJ30" s="363"/>
      <c r="AK30" s="363"/>
      <c r="AL30" s="363"/>
      <c r="AM30" s="363"/>
      <c r="AN30" s="363"/>
      <c r="AO30" s="363"/>
      <c r="AP30" s="363"/>
      <c r="AQ30" s="364"/>
    </row>
    <row r="31" spans="1:46" s="207" customFormat="1" ht="21" customHeight="1">
      <c r="A31" s="210"/>
      <c r="B31" s="355"/>
      <c r="C31" s="356"/>
      <c r="D31" s="356"/>
      <c r="E31" s="356"/>
      <c r="F31" s="356"/>
      <c r="G31" s="356"/>
      <c r="H31" s="356"/>
      <c r="I31" s="356"/>
      <c r="J31" s="357"/>
      <c r="K31" s="358" t="s">
        <v>43</v>
      </c>
      <c r="L31" s="358"/>
      <c r="M31" s="358"/>
      <c r="N31" s="358"/>
      <c r="O31" s="358"/>
      <c r="P31" s="358"/>
      <c r="Q31" s="358"/>
      <c r="R31" s="358"/>
      <c r="S31" s="359"/>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1"/>
    </row>
    <row r="32" spans="1:46" s="207" customFormat="1" ht="21" customHeight="1">
      <c r="A32" s="210"/>
      <c r="B32" s="340" t="s">
        <v>29</v>
      </c>
      <c r="C32" s="340"/>
      <c r="D32" s="340"/>
      <c r="E32" s="340"/>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0"/>
      <c r="AP32" s="340"/>
      <c r="AQ32" s="340"/>
      <c r="AR32" s="211"/>
    </row>
    <row r="33" spans="1:44" s="213" customFormat="1" ht="16.2" customHeight="1">
      <c r="A33" s="212"/>
      <c r="B33" s="341"/>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c r="AK33" s="341"/>
      <c r="AL33" s="341"/>
      <c r="AM33" s="341"/>
      <c r="AN33" s="341"/>
      <c r="AO33" s="341"/>
      <c r="AP33" s="341"/>
      <c r="AQ33" s="341"/>
      <c r="AR33" s="211"/>
    </row>
    <row r="34" spans="1:44" ht="21" customHeight="1">
      <c r="A34" s="213"/>
      <c r="B34" s="207" t="s">
        <v>16</v>
      </c>
      <c r="C34" s="213"/>
      <c r="D34" s="213"/>
      <c r="E34" s="213"/>
      <c r="F34" s="213"/>
      <c r="G34" s="213"/>
      <c r="H34" s="213"/>
      <c r="I34" s="213"/>
      <c r="J34" s="213"/>
      <c r="K34" s="213"/>
      <c r="L34" s="213"/>
      <c r="M34" s="213"/>
      <c r="N34" s="212"/>
      <c r="O34" s="212"/>
      <c r="P34" s="212"/>
      <c r="Q34" s="212"/>
      <c r="R34" s="212"/>
      <c r="S34" s="214"/>
      <c r="T34" s="214"/>
      <c r="U34" s="214"/>
      <c r="V34" s="214"/>
      <c r="W34" s="214"/>
      <c r="X34" s="212"/>
      <c r="Y34" s="212"/>
      <c r="Z34" s="212"/>
      <c r="AA34" s="212"/>
      <c r="AB34" s="212"/>
      <c r="AC34" s="212"/>
      <c r="AD34" s="214"/>
      <c r="AE34" s="214"/>
      <c r="AF34" s="214"/>
      <c r="AG34" s="214"/>
      <c r="AH34" s="214"/>
      <c r="AI34" s="214"/>
      <c r="AJ34" s="214"/>
      <c r="AK34" s="214"/>
      <c r="AL34" s="214"/>
      <c r="AM34" s="214"/>
      <c r="AN34" s="214"/>
      <c r="AO34" s="214"/>
      <c r="AP34" s="214"/>
      <c r="AQ34" s="214"/>
      <c r="AR34" s="213"/>
    </row>
    <row r="35" spans="1:44" ht="21" customHeight="1">
      <c r="A35" s="213"/>
      <c r="B35" s="342" t="s">
        <v>23</v>
      </c>
      <c r="C35" s="342"/>
      <c r="D35" s="342"/>
      <c r="E35" s="342"/>
      <c r="F35" s="342"/>
      <c r="G35" s="342"/>
      <c r="H35" s="342"/>
      <c r="I35" s="342"/>
      <c r="J35" s="342"/>
      <c r="K35" s="343"/>
      <c r="L35" s="343"/>
      <c r="M35" s="343"/>
      <c r="N35" s="343"/>
      <c r="O35" s="343"/>
      <c r="P35" s="343"/>
      <c r="Q35" s="343"/>
      <c r="R35" s="343"/>
      <c r="S35" s="343"/>
      <c r="T35" s="344"/>
      <c r="U35" s="345" t="s">
        <v>3</v>
      </c>
      <c r="V35" s="346"/>
      <c r="W35" s="339" t="s">
        <v>22</v>
      </c>
      <c r="X35" s="339"/>
      <c r="Y35" s="339"/>
      <c r="Z35" s="339"/>
      <c r="AA35" s="339"/>
      <c r="AB35" s="339"/>
      <c r="AC35" s="339"/>
      <c r="AD35" s="339"/>
      <c r="AE35" s="339"/>
      <c r="AF35" s="347"/>
      <c r="AG35" s="347"/>
      <c r="AH35" s="347"/>
      <c r="AI35" s="347"/>
      <c r="AJ35" s="347"/>
      <c r="AK35" s="347"/>
      <c r="AL35" s="347"/>
      <c r="AM35" s="347"/>
      <c r="AN35" s="347"/>
      <c r="AO35" s="348"/>
      <c r="AP35" s="324" t="s">
        <v>3</v>
      </c>
      <c r="AQ35" s="339"/>
      <c r="AR35" s="210"/>
    </row>
    <row r="36" spans="1:44" ht="21" customHeight="1">
      <c r="A36" s="213"/>
      <c r="B36" s="342"/>
      <c r="C36" s="342"/>
      <c r="D36" s="342"/>
      <c r="E36" s="342"/>
      <c r="F36" s="342"/>
      <c r="G36" s="342"/>
      <c r="H36" s="342"/>
      <c r="I36" s="342"/>
      <c r="J36" s="342"/>
      <c r="K36" s="343"/>
      <c r="L36" s="343"/>
      <c r="M36" s="343"/>
      <c r="N36" s="343"/>
      <c r="O36" s="343"/>
      <c r="P36" s="343"/>
      <c r="Q36" s="343"/>
      <c r="R36" s="343"/>
      <c r="S36" s="343"/>
      <c r="T36" s="344"/>
      <c r="U36" s="345"/>
      <c r="V36" s="346"/>
      <c r="W36" s="339"/>
      <c r="X36" s="339"/>
      <c r="Y36" s="339"/>
      <c r="Z36" s="339"/>
      <c r="AA36" s="339"/>
      <c r="AB36" s="339"/>
      <c r="AC36" s="339"/>
      <c r="AD36" s="339"/>
      <c r="AE36" s="339"/>
      <c r="AF36" s="347"/>
      <c r="AG36" s="347"/>
      <c r="AH36" s="347"/>
      <c r="AI36" s="347"/>
      <c r="AJ36" s="347"/>
      <c r="AK36" s="347"/>
      <c r="AL36" s="347"/>
      <c r="AM36" s="347"/>
      <c r="AN36" s="347"/>
      <c r="AO36" s="348"/>
      <c r="AP36" s="324"/>
      <c r="AQ36" s="339"/>
      <c r="AR36" s="210"/>
    </row>
    <row r="37" spans="1:44" ht="21" customHeight="1">
      <c r="A37" s="213"/>
      <c r="B37" s="330" t="s">
        <v>28</v>
      </c>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0"/>
      <c r="AO37" s="330"/>
      <c r="AP37" s="330"/>
      <c r="AQ37" s="330"/>
      <c r="AR37" s="215"/>
    </row>
    <row r="38" spans="1:44" ht="21" customHeight="1">
      <c r="A38" s="213"/>
    </row>
    <row r="39" spans="1:44" ht="21" customHeight="1">
      <c r="A39" s="213"/>
    </row>
    <row r="40" spans="1:44" ht="21" customHeight="1">
      <c r="A40" s="213"/>
      <c r="B40" s="213"/>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row>
    <row r="41" spans="1:44" ht="21" customHeight="1"/>
  </sheetData>
  <mergeCells count="47">
    <mergeCell ref="K31:R31"/>
    <mergeCell ref="S31:AQ31"/>
    <mergeCell ref="S26:AQ26"/>
    <mergeCell ref="S27:AQ27"/>
    <mergeCell ref="S28:AQ28"/>
    <mergeCell ref="S29:AQ29"/>
    <mergeCell ref="S30:AQ30"/>
    <mergeCell ref="K26:R26"/>
    <mergeCell ref="K27:R27"/>
    <mergeCell ref="K28:R28"/>
    <mergeCell ref="K29:R29"/>
    <mergeCell ref="K30:R30"/>
    <mergeCell ref="B37:AQ37"/>
    <mergeCell ref="B23:J23"/>
    <mergeCell ref="B24:J24"/>
    <mergeCell ref="K25:AQ25"/>
    <mergeCell ref="K24:V24"/>
    <mergeCell ref="AF24:AO24"/>
    <mergeCell ref="W24:AE24"/>
    <mergeCell ref="AP35:AQ36"/>
    <mergeCell ref="B32:AQ33"/>
    <mergeCell ref="B25:J25"/>
    <mergeCell ref="B35:J36"/>
    <mergeCell ref="K35:T36"/>
    <mergeCell ref="U35:V36"/>
    <mergeCell ref="W35:AE36"/>
    <mergeCell ref="AF35:AO36"/>
    <mergeCell ref="B26:J31"/>
    <mergeCell ref="B22:J22"/>
    <mergeCell ref="B21:J21"/>
    <mergeCell ref="K22:AQ22"/>
    <mergeCell ref="K21:AQ21"/>
    <mergeCell ref="AP24:AQ24"/>
    <mergeCell ref="K23:AQ23"/>
    <mergeCell ref="B4:AQ5"/>
    <mergeCell ref="Z8:AC9"/>
    <mergeCell ref="AD8:AQ9"/>
    <mergeCell ref="AD1:AQ1"/>
    <mergeCell ref="B2:F2"/>
    <mergeCell ref="G2:K2"/>
    <mergeCell ref="Z10:AC11"/>
    <mergeCell ref="AD10:AO11"/>
    <mergeCell ref="AP10:AQ11"/>
    <mergeCell ref="B18:AR18"/>
    <mergeCell ref="K12:Q12"/>
    <mergeCell ref="Z12:AQ12"/>
    <mergeCell ref="B15:AQ16"/>
  </mergeCells>
  <phoneticPr fontId="9"/>
  <printOptions horizontalCentered="1"/>
  <pageMargins left="0.39370078740157483" right="0.39370078740157483" top="0.78740157480314965" bottom="0.39370078740157483" header="0.39370078740157483" footer="0.27559055118110237"/>
  <pageSetup paperSize="9" orientation="portrait" blackAndWhite="1" cellComments="asDisplayed" r:id="rId1"/>
  <headerFooter alignWithMargins="0">
    <oddHeader>&amp;L第１号様式（第１３条関係）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CF539-531F-4B6C-A23A-B151CD78065D}">
  <dimension ref="A1:J27"/>
  <sheetViews>
    <sheetView view="pageBreakPreview" zoomScaleNormal="100" zoomScaleSheetLayoutView="100" workbookViewId="0">
      <selection activeCell="D7" sqref="D7"/>
    </sheetView>
  </sheetViews>
  <sheetFormatPr defaultRowHeight="12.6"/>
  <cols>
    <col min="1" max="2" width="5.33203125" style="47" customWidth="1"/>
    <col min="3" max="9" width="10.109375" style="47" customWidth="1"/>
    <col min="10" max="10" width="5.33203125" style="47" customWidth="1"/>
    <col min="11" max="16384" width="8.88671875" style="47"/>
  </cols>
  <sheetData>
    <row r="1" spans="1:10" ht="37.200000000000003" customHeight="1">
      <c r="A1" s="366" t="s">
        <v>44</v>
      </c>
      <c r="B1" s="366"/>
      <c r="C1" s="366"/>
      <c r="D1" s="366"/>
      <c r="E1" s="366"/>
      <c r="F1" s="366"/>
      <c r="G1" s="366"/>
      <c r="H1" s="366"/>
      <c r="I1" s="366"/>
      <c r="J1" s="366"/>
    </row>
    <row r="2" spans="1:10" ht="26.4" customHeight="1">
      <c r="A2" s="48"/>
      <c r="B2" s="48"/>
      <c r="C2" s="48"/>
      <c r="D2" s="48"/>
      <c r="E2" s="48"/>
      <c r="F2" s="48"/>
      <c r="G2" s="48"/>
      <c r="H2" s="48"/>
      <c r="I2" s="48"/>
      <c r="J2" s="48"/>
    </row>
    <row r="3" spans="1:10" ht="27.6" customHeight="1">
      <c r="B3" s="49" t="s">
        <v>45</v>
      </c>
    </row>
    <row r="4" spans="1:10" ht="27.6" customHeight="1">
      <c r="B4" s="367" t="s">
        <v>46</v>
      </c>
      <c r="C4" s="367"/>
      <c r="D4" s="368"/>
      <c r="E4" s="368"/>
      <c r="F4" s="368"/>
      <c r="G4" s="368"/>
      <c r="H4" s="368"/>
      <c r="I4" s="368"/>
    </row>
    <row r="5" spans="1:10" ht="27.6" customHeight="1">
      <c r="B5" s="369" t="s">
        <v>47</v>
      </c>
      <c r="C5" s="367"/>
      <c r="D5" s="368" t="s">
        <v>48</v>
      </c>
      <c r="E5" s="368"/>
      <c r="F5" s="368"/>
      <c r="G5" s="368"/>
      <c r="H5" s="368"/>
      <c r="I5" s="368"/>
    </row>
    <row r="6" spans="1:10" ht="27.6" customHeight="1">
      <c r="B6" s="367"/>
      <c r="C6" s="367"/>
      <c r="D6" s="368" t="s">
        <v>306</v>
      </c>
      <c r="E6" s="368"/>
      <c r="F6" s="368"/>
      <c r="G6" s="368"/>
      <c r="H6" s="368"/>
      <c r="I6" s="368"/>
    </row>
    <row r="7" spans="1:10" ht="27.6" customHeight="1">
      <c r="B7" s="50"/>
    </row>
    <row r="8" spans="1:10" ht="34.799999999999997" customHeight="1">
      <c r="A8" s="51"/>
      <c r="B8" s="376" t="s">
        <v>246</v>
      </c>
      <c r="C8" s="376"/>
      <c r="D8" s="377" t="str">
        <f>【申請時】交付申請書!K21</f>
        <v>みなとカフェ</v>
      </c>
      <c r="E8" s="377"/>
      <c r="F8" s="377"/>
      <c r="G8" s="377"/>
      <c r="H8" s="377"/>
      <c r="I8" s="377"/>
    </row>
    <row r="9" spans="1:10" ht="34.799999999999997" customHeight="1">
      <c r="A9" s="51"/>
      <c r="B9" s="378" t="s">
        <v>245</v>
      </c>
      <c r="C9" s="378"/>
      <c r="D9" s="379" t="str">
        <f>【申請時】交付申請書!K23</f>
        <v>港区芝大門一丁目〇番〇号</v>
      </c>
      <c r="E9" s="379"/>
      <c r="F9" s="379"/>
      <c r="G9" s="379"/>
      <c r="H9" s="379"/>
      <c r="I9" s="379"/>
    </row>
    <row r="10" spans="1:10" ht="41.4" customHeight="1">
      <c r="B10" s="52" t="s">
        <v>49</v>
      </c>
    </row>
    <row r="11" spans="1:10" ht="22.8" customHeight="1">
      <c r="B11" s="52" t="s">
        <v>50</v>
      </c>
    </row>
    <row r="12" spans="1:10" ht="27.6" customHeight="1">
      <c r="B12" s="53"/>
    </row>
    <row r="13" spans="1:10" ht="27.6" customHeight="1">
      <c r="B13" s="54"/>
      <c r="C13" s="380" t="s">
        <v>51</v>
      </c>
      <c r="D13" s="380"/>
      <c r="E13" s="380"/>
      <c r="F13" s="380"/>
      <c r="G13" s="380"/>
      <c r="H13" s="380"/>
      <c r="I13" s="380"/>
    </row>
    <row r="14" spans="1:10" ht="27.6" customHeight="1">
      <c r="B14" s="54"/>
      <c r="C14" s="380" t="s">
        <v>52</v>
      </c>
      <c r="D14" s="380"/>
      <c r="E14" s="380"/>
      <c r="F14" s="380"/>
      <c r="G14" s="380"/>
      <c r="H14" s="380"/>
      <c r="I14" s="380"/>
    </row>
    <row r="15" spans="1:10" ht="27.6" customHeight="1">
      <c r="B15" s="166" t="s">
        <v>243</v>
      </c>
      <c r="C15" s="380" t="s">
        <v>53</v>
      </c>
      <c r="D15" s="380"/>
      <c r="E15" s="380"/>
      <c r="F15" s="380"/>
      <c r="G15" s="380"/>
      <c r="H15" s="380"/>
      <c r="I15" s="380"/>
    </row>
    <row r="16" spans="1:10" ht="27.6" customHeight="1">
      <c r="B16" s="166" t="s">
        <v>243</v>
      </c>
      <c r="C16" s="380" t="s">
        <v>54</v>
      </c>
      <c r="D16" s="380"/>
      <c r="E16" s="380"/>
      <c r="F16" s="380"/>
      <c r="G16" s="380"/>
      <c r="H16" s="380"/>
      <c r="I16" s="380"/>
    </row>
    <row r="17" spans="1:9" ht="27.6" customHeight="1">
      <c r="B17" s="55"/>
      <c r="C17" s="380" t="s">
        <v>55</v>
      </c>
      <c r="D17" s="380"/>
      <c r="E17" s="380"/>
      <c r="F17" s="380"/>
      <c r="G17" s="380"/>
      <c r="H17" s="380"/>
      <c r="I17" s="380"/>
    </row>
    <row r="18" spans="1:9" ht="27.6" customHeight="1">
      <c r="B18" s="53"/>
    </row>
    <row r="19" spans="1:9" ht="27.6" customHeight="1">
      <c r="B19" s="49" t="s">
        <v>56</v>
      </c>
    </row>
    <row r="20" spans="1:9" ht="27.6" customHeight="1">
      <c r="B20" s="49"/>
    </row>
    <row r="21" spans="1:9" ht="27.6" customHeight="1">
      <c r="A21" s="51"/>
      <c r="B21" s="49" t="s">
        <v>57</v>
      </c>
    </row>
    <row r="22" spans="1:9" ht="27.6" customHeight="1">
      <c r="A22" s="51"/>
      <c r="B22" s="371" t="s">
        <v>46</v>
      </c>
      <c r="C22" s="371"/>
      <c r="D22" s="373"/>
      <c r="E22" s="373"/>
      <c r="F22" s="373"/>
      <c r="G22" s="373"/>
      <c r="H22" s="373"/>
      <c r="I22" s="373"/>
    </row>
    <row r="23" spans="1:9" ht="27.6" customHeight="1">
      <c r="A23" s="51"/>
      <c r="B23" s="370" t="s">
        <v>58</v>
      </c>
      <c r="C23" s="371"/>
      <c r="D23" s="373" t="s">
        <v>48</v>
      </c>
      <c r="E23" s="373"/>
      <c r="F23" s="373"/>
      <c r="G23" s="373"/>
      <c r="H23" s="373"/>
      <c r="I23" s="373"/>
    </row>
    <row r="24" spans="1:9" ht="27.6" customHeight="1">
      <c r="A24" s="51"/>
      <c r="B24" s="372"/>
      <c r="C24" s="372"/>
      <c r="D24" s="374"/>
      <c r="E24" s="374"/>
      <c r="F24" s="374"/>
      <c r="G24" s="374"/>
      <c r="H24" s="375" t="s">
        <v>59</v>
      </c>
      <c r="I24" s="375"/>
    </row>
    <row r="25" spans="1:9" ht="22.2" customHeight="1">
      <c r="A25" s="51"/>
      <c r="B25" s="56"/>
      <c r="C25" s="56"/>
      <c r="D25" s="56"/>
      <c r="E25" s="51"/>
      <c r="F25" s="51"/>
    </row>
    <row r="26" spans="1:9">
      <c r="B26" s="49"/>
    </row>
    <row r="27" spans="1:9">
      <c r="B27" s="49"/>
    </row>
  </sheetData>
  <mergeCells count="21">
    <mergeCell ref="B23:C24"/>
    <mergeCell ref="D23:I23"/>
    <mergeCell ref="D24:G24"/>
    <mergeCell ref="H24:I24"/>
    <mergeCell ref="B8:C8"/>
    <mergeCell ref="D8:I8"/>
    <mergeCell ref="B9:C9"/>
    <mergeCell ref="D9:I9"/>
    <mergeCell ref="C13:I13"/>
    <mergeCell ref="C14:I14"/>
    <mergeCell ref="C15:I15"/>
    <mergeCell ref="C16:I16"/>
    <mergeCell ref="C17:I17"/>
    <mergeCell ref="B22:C22"/>
    <mergeCell ref="D22:I22"/>
    <mergeCell ref="A1:J1"/>
    <mergeCell ref="B4:C4"/>
    <mergeCell ref="D4:I4"/>
    <mergeCell ref="B5:C6"/>
    <mergeCell ref="D5:I5"/>
    <mergeCell ref="D6:I6"/>
  </mergeCells>
  <phoneticPr fontId="9"/>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3CED7-FDC4-4BFD-A82A-92B3B0042F25}">
  <dimension ref="B2:E26"/>
  <sheetViews>
    <sheetView view="pageBreakPreview" zoomScale="60" zoomScaleNormal="100" workbookViewId="0">
      <selection activeCell="C3" sqref="C3"/>
    </sheetView>
  </sheetViews>
  <sheetFormatPr defaultRowHeight="12.6"/>
  <cols>
    <col min="1" max="1" width="6.33203125" style="251" customWidth="1"/>
    <col min="2" max="2" width="21.44140625" style="293" customWidth="1"/>
    <col min="3" max="3" width="65.6640625" style="293" customWidth="1"/>
    <col min="4" max="4" width="23.5546875" style="250" customWidth="1"/>
    <col min="5" max="16384" width="8.88671875" style="251"/>
  </cols>
  <sheetData>
    <row r="2" spans="2:5" ht="22.8" customHeight="1">
      <c r="B2" s="274" t="s">
        <v>313</v>
      </c>
      <c r="C2" s="275"/>
    </row>
    <row r="3" spans="2:5" ht="25.2" customHeight="1" thickBot="1">
      <c r="B3" s="276" t="s">
        <v>330</v>
      </c>
      <c r="C3" s="277"/>
    </row>
    <row r="4" spans="2:5" ht="31.8" customHeight="1">
      <c r="B4" s="278" t="s">
        <v>314</v>
      </c>
      <c r="C4" s="279" t="s" ph="1">
        <v>294</v>
      </c>
    </row>
    <row r="5" spans="2:5" ht="31.8" customHeight="1">
      <c r="B5" s="280" t="s">
        <v>315</v>
      </c>
      <c r="C5" s="281" t="s">
        <v>295</v>
      </c>
      <c r="D5" s="256"/>
    </row>
    <row r="6" spans="2:5" ht="31.8" customHeight="1">
      <c r="B6" s="384" t="s">
        <v>322</v>
      </c>
      <c r="C6" s="385"/>
      <c r="D6" s="256"/>
    </row>
    <row r="7" spans="2:5" ht="31.8" customHeight="1">
      <c r="B7" s="282" t="s">
        <v>296</v>
      </c>
      <c r="C7" s="283" t="s">
        <v>327</v>
      </c>
      <c r="D7" s="256"/>
    </row>
    <row r="8" spans="2:5" ht="31.8" customHeight="1">
      <c r="B8" s="386" t="s">
        <v>323</v>
      </c>
      <c r="C8" s="387"/>
      <c r="D8" s="256"/>
    </row>
    <row r="9" spans="2:5" ht="31.8" customHeight="1">
      <c r="B9" s="284" t="s">
        <v>316</v>
      </c>
      <c r="C9" s="285" t="s">
        <v>328</v>
      </c>
    </row>
    <row r="10" spans="2:5" ht="31.8" customHeight="1">
      <c r="B10" s="286" t="s">
        <v>297</v>
      </c>
      <c r="C10" s="285"/>
    </row>
    <row r="11" spans="2:5" ht="31.8" customHeight="1">
      <c r="B11" s="282" t="s">
        <v>325</v>
      </c>
      <c r="C11" s="287" t="s">
        <v>326</v>
      </c>
    </row>
    <row r="12" spans="2:5" ht="31.8" customHeight="1">
      <c r="B12" s="386" t="s">
        <v>323</v>
      </c>
      <c r="C12" s="387"/>
    </row>
    <row r="13" spans="2:5" ht="31.8" customHeight="1">
      <c r="B13" s="286" t="s">
        <v>298</v>
      </c>
      <c r="C13" s="288" t="s">
        <v>299</v>
      </c>
    </row>
    <row r="14" spans="2:5" ht="224.4" customHeight="1">
      <c r="B14" s="289" t="s">
        <v>317</v>
      </c>
      <c r="C14" s="283" t="s">
        <v>329</v>
      </c>
      <c r="D14" s="250" t="s">
        <v>321</v>
      </c>
      <c r="E14" s="250">
        <f>LEN(C14)</f>
        <v>380</v>
      </c>
    </row>
    <row r="15" spans="2:5" ht="34.200000000000003" customHeight="1" thickBot="1">
      <c r="B15" s="388" t="s">
        <v>324</v>
      </c>
      <c r="C15" s="389"/>
      <c r="D15" s="250" t="s">
        <v>331</v>
      </c>
    </row>
    <row r="17" spans="2:3" ht="48">
      <c r="B17" s="381" t="s">
        <v>305</v>
      </c>
      <c r="C17" s="290" t="s">
        <v>353</v>
      </c>
    </row>
    <row r="18" spans="2:3" ht="24">
      <c r="B18" s="382"/>
      <c r="C18" s="291" t="s">
        <v>300</v>
      </c>
    </row>
    <row r="19" spans="2:3">
      <c r="B19" s="382"/>
      <c r="C19" s="292" t="s">
        <v>301</v>
      </c>
    </row>
    <row r="20" spans="2:3">
      <c r="B20" s="382"/>
      <c r="C20" s="291" t="s">
        <v>302</v>
      </c>
    </row>
    <row r="21" spans="2:3" ht="24">
      <c r="B21" s="382"/>
      <c r="C21" s="291" t="s">
        <v>354</v>
      </c>
    </row>
    <row r="22" spans="2:3" ht="60">
      <c r="B22" s="382"/>
      <c r="C22" s="291" t="s">
        <v>355</v>
      </c>
    </row>
    <row r="23" spans="2:3" ht="24">
      <c r="B23" s="382"/>
      <c r="C23" s="291" t="s">
        <v>356</v>
      </c>
    </row>
    <row r="24" spans="2:3" ht="48">
      <c r="B24" s="382"/>
      <c r="C24" s="291" t="s">
        <v>357</v>
      </c>
    </row>
    <row r="25" spans="2:3" ht="24">
      <c r="B25" s="382"/>
      <c r="C25" s="291" t="s">
        <v>358</v>
      </c>
    </row>
    <row r="26" spans="2:3" ht="48">
      <c r="B26" s="383"/>
      <c r="C26" s="291" t="s">
        <v>303</v>
      </c>
    </row>
  </sheetData>
  <mergeCells count="5">
    <mergeCell ref="B17:B26"/>
    <mergeCell ref="B6:C6"/>
    <mergeCell ref="B8:C8"/>
    <mergeCell ref="B12:C12"/>
    <mergeCell ref="B15:C15"/>
  </mergeCells>
  <phoneticPr fontId="9"/>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83F47-395C-4433-91D7-B13BE5CE8933}">
  <dimension ref="A1:N32"/>
  <sheetViews>
    <sheetView view="pageBreakPreview" zoomScaleNormal="100" zoomScaleSheetLayoutView="100" workbookViewId="0">
      <selection activeCell="B3" sqref="B3:B5"/>
    </sheetView>
  </sheetViews>
  <sheetFormatPr defaultColWidth="13.21875" defaultRowHeight="13.8"/>
  <cols>
    <col min="1" max="1" width="2.5546875" style="57" customWidth="1"/>
    <col min="2" max="7" width="13.77734375" style="57" customWidth="1"/>
    <col min="8" max="8" width="2.5546875" style="57" customWidth="1"/>
    <col min="9" max="16384" width="13.21875" style="57"/>
  </cols>
  <sheetData>
    <row r="1" spans="1:14" ht="26.4" customHeight="1">
      <c r="B1" s="390" t="s">
        <v>60</v>
      </c>
      <c r="C1" s="390"/>
      <c r="D1" s="390"/>
      <c r="E1" s="390"/>
      <c r="F1" s="390"/>
      <c r="G1" s="390"/>
    </row>
    <row r="2" spans="1:14" ht="27" customHeight="1">
      <c r="B2" s="391" t="s">
        <v>280</v>
      </c>
      <c r="C2" s="391"/>
      <c r="D2" s="391"/>
      <c r="E2" s="391"/>
      <c r="F2" s="391"/>
      <c r="G2" s="391"/>
    </row>
    <row r="3" spans="1:14" ht="21" customHeight="1">
      <c r="A3" s="58"/>
      <c r="B3" s="392" t="s">
        <v>61</v>
      </c>
      <c r="C3" s="59" t="s">
        <v>38</v>
      </c>
      <c r="D3" s="394"/>
      <c r="E3" s="394"/>
      <c r="F3" s="394"/>
      <c r="G3" s="394"/>
      <c r="H3" s="60"/>
      <c r="I3" s="61"/>
      <c r="J3" s="61"/>
      <c r="K3" s="61"/>
      <c r="L3" s="61"/>
      <c r="M3" s="61"/>
      <c r="N3" s="61"/>
    </row>
    <row r="4" spans="1:14" ht="21" customHeight="1">
      <c r="A4" s="58"/>
      <c r="B4" s="393"/>
      <c r="C4" s="62" t="s">
        <v>39</v>
      </c>
      <c r="D4" s="394"/>
      <c r="E4" s="394"/>
      <c r="F4" s="394"/>
      <c r="G4" s="394"/>
      <c r="H4" s="60"/>
      <c r="I4" s="61"/>
      <c r="J4" s="61"/>
      <c r="K4" s="61"/>
      <c r="L4" s="61"/>
      <c r="M4" s="61"/>
      <c r="N4" s="61"/>
    </row>
    <row r="5" spans="1:14" ht="21" customHeight="1">
      <c r="A5" s="58"/>
      <c r="B5" s="393"/>
      <c r="C5" s="62" t="s">
        <v>40</v>
      </c>
      <c r="D5" s="394"/>
      <c r="E5" s="394"/>
      <c r="F5" s="394"/>
      <c r="G5" s="394"/>
      <c r="H5" s="60"/>
      <c r="I5" s="61"/>
      <c r="J5" s="61"/>
      <c r="K5" s="61"/>
      <c r="L5" s="61"/>
      <c r="M5" s="61"/>
      <c r="N5" s="61"/>
    </row>
    <row r="6" spans="1:14" ht="21" customHeight="1">
      <c r="A6" s="58"/>
      <c r="B6" s="395"/>
      <c r="C6" s="62" t="s">
        <v>41</v>
      </c>
      <c r="D6" s="394"/>
      <c r="E6" s="394"/>
      <c r="F6" s="394"/>
      <c r="G6" s="394"/>
      <c r="H6" s="60"/>
      <c r="I6" s="63"/>
      <c r="J6" s="64"/>
      <c r="K6" s="64"/>
      <c r="L6" s="64"/>
      <c r="M6" s="64"/>
      <c r="N6" s="64"/>
    </row>
    <row r="7" spans="1:14" ht="21" customHeight="1">
      <c r="A7" s="58"/>
      <c r="B7" s="395"/>
      <c r="C7" s="62" t="s">
        <v>42</v>
      </c>
      <c r="D7" s="394"/>
      <c r="E7" s="394"/>
      <c r="F7" s="394"/>
      <c r="G7" s="394"/>
      <c r="H7" s="60"/>
      <c r="I7" s="61"/>
      <c r="J7" s="61"/>
      <c r="K7" s="61"/>
      <c r="L7" s="61"/>
      <c r="M7" s="61"/>
      <c r="N7" s="61"/>
    </row>
    <row r="8" spans="1:14" ht="21" customHeight="1">
      <c r="A8" s="58"/>
      <c r="B8" s="396"/>
      <c r="C8" s="62" t="s">
        <v>43</v>
      </c>
      <c r="D8" s="394"/>
      <c r="E8" s="394"/>
      <c r="F8" s="394"/>
      <c r="G8" s="394"/>
      <c r="H8" s="60"/>
      <c r="I8" s="61"/>
      <c r="J8" s="61"/>
      <c r="K8" s="61"/>
      <c r="L8" s="61"/>
      <c r="M8" s="61"/>
      <c r="N8" s="61"/>
    </row>
    <row r="9" spans="1:14" ht="21" customHeight="1">
      <c r="A9" s="58"/>
      <c r="B9" s="392" t="s">
        <v>61</v>
      </c>
      <c r="C9" s="59" t="s">
        <v>38</v>
      </c>
      <c r="D9" s="394"/>
      <c r="E9" s="394"/>
      <c r="F9" s="394"/>
      <c r="G9" s="394"/>
      <c r="H9" s="60"/>
      <c r="I9" s="61"/>
      <c r="J9" s="61"/>
      <c r="K9" s="61"/>
      <c r="L9" s="61"/>
      <c r="M9" s="61"/>
      <c r="N9" s="61"/>
    </row>
    <row r="10" spans="1:14" ht="21" customHeight="1">
      <c r="A10" s="58"/>
      <c r="B10" s="393"/>
      <c r="C10" s="62" t="s">
        <v>39</v>
      </c>
      <c r="D10" s="394"/>
      <c r="E10" s="394"/>
      <c r="F10" s="394"/>
      <c r="G10" s="394"/>
      <c r="H10" s="60"/>
      <c r="I10" s="61"/>
      <c r="J10" s="61"/>
      <c r="K10" s="61"/>
      <c r="L10" s="61"/>
      <c r="M10" s="61"/>
      <c r="N10" s="61"/>
    </row>
    <row r="11" spans="1:14" ht="21" customHeight="1">
      <c r="A11" s="58"/>
      <c r="B11" s="393"/>
      <c r="C11" s="62" t="s">
        <v>40</v>
      </c>
      <c r="D11" s="394"/>
      <c r="E11" s="394"/>
      <c r="F11" s="394"/>
      <c r="G11" s="394"/>
      <c r="H11" s="60"/>
      <c r="I11" s="61"/>
      <c r="J11" s="61"/>
      <c r="K11" s="61"/>
      <c r="L11" s="61"/>
      <c r="M11" s="61"/>
      <c r="N11" s="61"/>
    </row>
    <row r="12" spans="1:14" ht="21" customHeight="1">
      <c r="A12" s="58"/>
      <c r="B12" s="395"/>
      <c r="C12" s="62" t="s">
        <v>41</v>
      </c>
      <c r="D12" s="394"/>
      <c r="E12" s="394"/>
      <c r="F12" s="394"/>
      <c r="G12" s="394"/>
      <c r="H12" s="60"/>
      <c r="I12" s="63"/>
      <c r="J12" s="64"/>
      <c r="K12" s="64"/>
      <c r="L12" s="64"/>
      <c r="M12" s="64"/>
      <c r="N12" s="64"/>
    </row>
    <row r="13" spans="1:14" ht="21" customHeight="1">
      <c r="A13" s="58"/>
      <c r="B13" s="395"/>
      <c r="C13" s="62" t="s">
        <v>42</v>
      </c>
      <c r="D13" s="394"/>
      <c r="E13" s="394"/>
      <c r="F13" s="394"/>
      <c r="G13" s="394"/>
      <c r="H13" s="60"/>
      <c r="I13" s="61"/>
      <c r="J13" s="61"/>
      <c r="K13" s="61"/>
      <c r="L13" s="61"/>
      <c r="M13" s="61"/>
      <c r="N13" s="61"/>
    </row>
    <row r="14" spans="1:14" ht="21" customHeight="1">
      <c r="A14" s="58"/>
      <c r="B14" s="396"/>
      <c r="C14" s="62" t="s">
        <v>43</v>
      </c>
      <c r="D14" s="394"/>
      <c r="E14" s="394"/>
      <c r="F14" s="394"/>
      <c r="G14" s="394"/>
      <c r="H14" s="60"/>
      <c r="I14" s="61"/>
      <c r="J14" s="61"/>
      <c r="K14" s="61"/>
      <c r="L14" s="61"/>
      <c r="M14" s="61"/>
      <c r="N14" s="61"/>
    </row>
    <row r="15" spans="1:14" ht="21" customHeight="1">
      <c r="A15" s="58"/>
      <c r="B15" s="392" t="s">
        <v>61</v>
      </c>
      <c r="C15" s="59" t="s">
        <v>38</v>
      </c>
      <c r="D15" s="394"/>
      <c r="E15" s="394"/>
      <c r="F15" s="394"/>
      <c r="G15" s="394"/>
      <c r="H15" s="60"/>
      <c r="I15" s="61"/>
      <c r="J15" s="61"/>
      <c r="K15" s="61"/>
      <c r="L15" s="61"/>
      <c r="M15" s="61"/>
      <c r="N15" s="61"/>
    </row>
    <row r="16" spans="1:14" ht="21" customHeight="1">
      <c r="A16" s="58"/>
      <c r="B16" s="393"/>
      <c r="C16" s="62" t="s">
        <v>39</v>
      </c>
      <c r="D16" s="394"/>
      <c r="E16" s="394"/>
      <c r="F16" s="394"/>
      <c r="G16" s="394"/>
      <c r="H16" s="60"/>
      <c r="I16" s="61"/>
      <c r="J16" s="61"/>
      <c r="K16" s="61"/>
      <c r="L16" s="61"/>
      <c r="M16" s="61"/>
      <c r="N16" s="61"/>
    </row>
    <row r="17" spans="1:14" ht="21" customHeight="1">
      <c r="A17" s="58"/>
      <c r="B17" s="393"/>
      <c r="C17" s="62" t="s">
        <v>40</v>
      </c>
      <c r="D17" s="394"/>
      <c r="E17" s="394"/>
      <c r="F17" s="394"/>
      <c r="G17" s="394"/>
      <c r="H17" s="60"/>
      <c r="I17" s="61"/>
      <c r="J17" s="61"/>
      <c r="K17" s="61"/>
      <c r="L17" s="61"/>
      <c r="M17" s="61"/>
      <c r="N17" s="61"/>
    </row>
    <row r="18" spans="1:14" ht="21" customHeight="1">
      <c r="A18" s="58"/>
      <c r="B18" s="395" t="s">
        <v>62</v>
      </c>
      <c r="C18" s="62" t="s">
        <v>41</v>
      </c>
      <c r="D18" s="394"/>
      <c r="E18" s="394"/>
      <c r="F18" s="394"/>
      <c r="G18" s="394"/>
      <c r="H18" s="60"/>
      <c r="I18" s="63"/>
      <c r="J18" s="64"/>
      <c r="K18" s="64"/>
      <c r="L18" s="64"/>
      <c r="M18" s="64"/>
      <c r="N18" s="64"/>
    </row>
    <row r="19" spans="1:14" ht="21" customHeight="1">
      <c r="A19" s="58"/>
      <c r="B19" s="395"/>
      <c r="C19" s="62" t="s">
        <v>42</v>
      </c>
      <c r="D19" s="394"/>
      <c r="E19" s="394"/>
      <c r="F19" s="394"/>
      <c r="G19" s="394"/>
      <c r="H19" s="60"/>
      <c r="I19" s="61"/>
      <c r="J19" s="61"/>
      <c r="K19" s="61"/>
      <c r="L19" s="61"/>
      <c r="M19" s="61"/>
      <c r="N19" s="61"/>
    </row>
    <row r="20" spans="1:14" ht="21" customHeight="1">
      <c r="A20" s="58"/>
      <c r="B20" s="396"/>
      <c r="C20" s="62" t="s">
        <v>43</v>
      </c>
      <c r="D20" s="394"/>
      <c r="E20" s="394"/>
      <c r="F20" s="394"/>
      <c r="G20" s="394"/>
      <c r="H20" s="60"/>
      <c r="I20" s="61"/>
      <c r="J20" s="61"/>
      <c r="K20" s="61"/>
      <c r="L20" s="61"/>
      <c r="M20" s="61"/>
      <c r="N20" s="61"/>
    </row>
    <row r="21" spans="1:14" ht="21" customHeight="1">
      <c r="A21" s="58"/>
      <c r="B21" s="392" t="s">
        <v>61</v>
      </c>
      <c r="C21" s="59" t="s">
        <v>38</v>
      </c>
      <c r="D21" s="394"/>
      <c r="E21" s="394"/>
      <c r="F21" s="394"/>
      <c r="G21" s="394"/>
      <c r="H21" s="60"/>
      <c r="I21" s="61"/>
      <c r="J21" s="61"/>
      <c r="K21" s="61"/>
      <c r="L21" s="61"/>
      <c r="M21" s="61"/>
      <c r="N21" s="61"/>
    </row>
    <row r="22" spans="1:14" ht="21" customHeight="1">
      <c r="A22" s="58"/>
      <c r="B22" s="393"/>
      <c r="C22" s="62" t="s">
        <v>39</v>
      </c>
      <c r="D22" s="394"/>
      <c r="E22" s="394"/>
      <c r="F22" s="394"/>
      <c r="G22" s="394"/>
      <c r="H22" s="60"/>
      <c r="I22" s="61"/>
      <c r="J22" s="61"/>
      <c r="K22" s="61"/>
      <c r="L22" s="61"/>
      <c r="M22" s="61"/>
      <c r="N22" s="61"/>
    </row>
    <row r="23" spans="1:14" ht="21" customHeight="1">
      <c r="A23" s="58"/>
      <c r="B23" s="393"/>
      <c r="C23" s="62" t="s">
        <v>40</v>
      </c>
      <c r="D23" s="394"/>
      <c r="E23" s="394"/>
      <c r="F23" s="394"/>
      <c r="G23" s="394"/>
      <c r="H23" s="60"/>
      <c r="I23" s="61"/>
      <c r="J23" s="61"/>
      <c r="K23" s="61"/>
      <c r="L23" s="61"/>
      <c r="M23" s="61"/>
      <c r="N23" s="61"/>
    </row>
    <row r="24" spans="1:14" ht="21" customHeight="1">
      <c r="A24" s="58"/>
      <c r="B24" s="395"/>
      <c r="C24" s="62" t="s">
        <v>41</v>
      </c>
      <c r="D24" s="394"/>
      <c r="E24" s="394"/>
      <c r="F24" s="394"/>
      <c r="G24" s="394"/>
      <c r="H24" s="60"/>
      <c r="I24" s="63"/>
      <c r="J24" s="64"/>
      <c r="K24" s="64"/>
      <c r="L24" s="64"/>
      <c r="M24" s="64"/>
      <c r="N24" s="64"/>
    </row>
    <row r="25" spans="1:14" ht="21" customHeight="1">
      <c r="A25" s="58"/>
      <c r="B25" s="395"/>
      <c r="C25" s="62" t="s">
        <v>42</v>
      </c>
      <c r="D25" s="394"/>
      <c r="E25" s="394"/>
      <c r="F25" s="394"/>
      <c r="G25" s="394"/>
      <c r="H25" s="60"/>
      <c r="I25" s="61"/>
      <c r="J25" s="61"/>
      <c r="K25" s="61"/>
      <c r="L25" s="61"/>
      <c r="M25" s="61"/>
      <c r="N25" s="61"/>
    </row>
    <row r="26" spans="1:14" ht="21" customHeight="1">
      <c r="A26" s="58"/>
      <c r="B26" s="396"/>
      <c r="C26" s="62" t="s">
        <v>43</v>
      </c>
      <c r="D26" s="394"/>
      <c r="E26" s="394"/>
      <c r="F26" s="394"/>
      <c r="G26" s="394"/>
      <c r="H26" s="60"/>
      <c r="I26" s="61"/>
      <c r="J26" s="61"/>
      <c r="K26" s="61"/>
      <c r="L26" s="61"/>
      <c r="M26" s="61"/>
      <c r="N26" s="61"/>
    </row>
    <row r="27" spans="1:14" ht="21" customHeight="1">
      <c r="A27" s="58"/>
      <c r="B27" s="392" t="s">
        <v>61</v>
      </c>
      <c r="C27" s="59" t="s">
        <v>38</v>
      </c>
      <c r="D27" s="394"/>
      <c r="E27" s="394"/>
      <c r="F27" s="394"/>
      <c r="G27" s="394"/>
      <c r="H27" s="60"/>
      <c r="I27" s="61"/>
      <c r="J27" s="61"/>
      <c r="K27" s="61"/>
      <c r="L27" s="61"/>
      <c r="M27" s="61"/>
      <c r="N27" s="61"/>
    </row>
    <row r="28" spans="1:14" ht="21" customHeight="1">
      <c r="A28" s="58"/>
      <c r="B28" s="393"/>
      <c r="C28" s="62" t="s">
        <v>39</v>
      </c>
      <c r="D28" s="394"/>
      <c r="E28" s="394"/>
      <c r="F28" s="394"/>
      <c r="G28" s="394"/>
      <c r="H28" s="60"/>
      <c r="I28" s="61"/>
      <c r="J28" s="61"/>
      <c r="K28" s="61"/>
      <c r="L28" s="61"/>
      <c r="M28" s="61"/>
      <c r="N28" s="61"/>
    </row>
    <row r="29" spans="1:14" ht="21" customHeight="1">
      <c r="A29" s="58"/>
      <c r="B29" s="393"/>
      <c r="C29" s="62" t="s">
        <v>40</v>
      </c>
      <c r="D29" s="394"/>
      <c r="E29" s="394"/>
      <c r="F29" s="394"/>
      <c r="G29" s="394"/>
      <c r="H29" s="60"/>
      <c r="I29" s="61"/>
      <c r="J29" s="61"/>
      <c r="K29" s="61"/>
      <c r="L29" s="61"/>
      <c r="M29" s="61"/>
      <c r="N29" s="61"/>
    </row>
    <row r="30" spans="1:14" ht="21" customHeight="1">
      <c r="A30" s="58"/>
      <c r="B30" s="395"/>
      <c r="C30" s="62" t="s">
        <v>41</v>
      </c>
      <c r="D30" s="394"/>
      <c r="E30" s="394"/>
      <c r="F30" s="394"/>
      <c r="G30" s="394"/>
      <c r="H30" s="60"/>
      <c r="I30" s="63"/>
      <c r="J30" s="64"/>
      <c r="K30" s="64"/>
      <c r="L30" s="64"/>
      <c r="M30" s="64"/>
      <c r="N30" s="64"/>
    </row>
    <row r="31" spans="1:14" ht="21" customHeight="1">
      <c r="A31" s="58"/>
      <c r="B31" s="395"/>
      <c r="C31" s="62" t="s">
        <v>42</v>
      </c>
      <c r="D31" s="394"/>
      <c r="E31" s="394"/>
      <c r="F31" s="394"/>
      <c r="G31" s="394"/>
      <c r="H31" s="60"/>
      <c r="I31" s="61"/>
      <c r="J31" s="61"/>
      <c r="K31" s="61"/>
      <c r="L31" s="61"/>
      <c r="M31" s="61"/>
      <c r="N31" s="61"/>
    </row>
    <row r="32" spans="1:14" ht="21" customHeight="1">
      <c r="A32" s="58"/>
      <c r="B32" s="396"/>
      <c r="C32" s="62" t="s">
        <v>43</v>
      </c>
      <c r="D32" s="394"/>
      <c r="E32" s="394"/>
      <c r="F32" s="394"/>
      <c r="G32" s="394"/>
      <c r="H32" s="60"/>
      <c r="I32" s="61"/>
      <c r="J32" s="61"/>
      <c r="K32" s="61"/>
      <c r="L32" s="61"/>
      <c r="M32" s="61"/>
      <c r="N32" s="61"/>
    </row>
  </sheetData>
  <mergeCells count="42">
    <mergeCell ref="B30:B32"/>
    <mergeCell ref="D30:G30"/>
    <mergeCell ref="D31:G31"/>
    <mergeCell ref="D32:G32"/>
    <mergeCell ref="B24:B26"/>
    <mergeCell ref="D24:G24"/>
    <mergeCell ref="D25:G25"/>
    <mergeCell ref="D26:G26"/>
    <mergeCell ref="B27:B29"/>
    <mergeCell ref="D27:G27"/>
    <mergeCell ref="D28:G28"/>
    <mergeCell ref="D29:G29"/>
    <mergeCell ref="B18:B20"/>
    <mergeCell ref="D18:G18"/>
    <mergeCell ref="D19:G19"/>
    <mergeCell ref="D20:G20"/>
    <mergeCell ref="B21:B23"/>
    <mergeCell ref="D21:G21"/>
    <mergeCell ref="D22:G22"/>
    <mergeCell ref="D23:G23"/>
    <mergeCell ref="B12:B14"/>
    <mergeCell ref="D12:G12"/>
    <mergeCell ref="D13:G13"/>
    <mergeCell ref="D14:G14"/>
    <mergeCell ref="B15:B17"/>
    <mergeCell ref="D15:G15"/>
    <mergeCell ref="D16:G16"/>
    <mergeCell ref="D17:G17"/>
    <mergeCell ref="B6:B8"/>
    <mergeCell ref="D6:G6"/>
    <mergeCell ref="D7:G7"/>
    <mergeCell ref="D8:G8"/>
    <mergeCell ref="B9:B11"/>
    <mergeCell ref="D9:G9"/>
    <mergeCell ref="D10:G10"/>
    <mergeCell ref="D11:G11"/>
    <mergeCell ref="B1:G1"/>
    <mergeCell ref="B2:G2"/>
    <mergeCell ref="B3:B5"/>
    <mergeCell ref="D3:G3"/>
    <mergeCell ref="D4:G4"/>
    <mergeCell ref="D5:G5"/>
  </mergeCells>
  <phoneticPr fontId="9"/>
  <printOptions horizontalCentered="1"/>
  <pageMargins left="0.23622047244094491" right="0.23622047244094491" top="0.74803149606299213" bottom="0.74803149606299213" header="0.31496062992125984" footer="0"/>
  <pageSetup paperSize="9" orientation="portrait" blackAndWhite="1" r:id="rId1"/>
  <headerFooter>
    <oddHeader xml:space="preserve">&amp;R　　別紙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419BAE4-D94B-4B9E-9753-EC3CC297B690}">
          <x14:formula1>
            <xm:f>Data!$M$3:$M$10</xm:f>
          </x14:formula1>
          <xm:sqref>B21 B3 B15 B9 B27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BEDCB-D5EC-4C9C-9729-F2172E91A36F}">
  <dimension ref="A1:K24"/>
  <sheetViews>
    <sheetView view="pageBreakPreview" topLeftCell="A13" zoomScale="85" zoomScaleNormal="85" zoomScaleSheetLayoutView="85" workbookViewId="0">
      <selection activeCell="N13" sqref="N13"/>
    </sheetView>
  </sheetViews>
  <sheetFormatPr defaultRowHeight="12.6"/>
  <cols>
    <col min="1" max="1" width="4.109375" style="216" customWidth="1"/>
    <col min="2" max="2" width="25.33203125" style="216" bestFit="1" customWidth="1"/>
    <col min="3" max="5" width="17.6640625" style="216" customWidth="1"/>
    <col min="6" max="7" width="5.21875" style="220" bestFit="1" customWidth="1"/>
    <col min="8" max="8" width="10.109375" style="220" customWidth="1"/>
    <col min="9" max="11" width="10.109375" style="216" customWidth="1"/>
    <col min="12" max="16384" width="8.88671875" style="216"/>
  </cols>
  <sheetData>
    <row r="1" spans="1:11" ht="13.5" customHeight="1">
      <c r="A1" s="397" t="s">
        <v>247</v>
      </c>
      <c r="B1" s="397"/>
      <c r="C1" s="397"/>
      <c r="D1" s="397"/>
      <c r="E1" s="397"/>
      <c r="F1" s="397"/>
      <c r="G1" s="397"/>
      <c r="H1" s="397"/>
      <c r="I1" s="397"/>
      <c r="J1" s="397"/>
      <c r="K1" s="397"/>
    </row>
    <row r="2" spans="1:11" ht="17.25" customHeight="1">
      <c r="A2" s="397"/>
      <c r="B2" s="397"/>
      <c r="C2" s="397"/>
      <c r="D2" s="397"/>
      <c r="E2" s="397"/>
      <c r="F2" s="397"/>
      <c r="G2" s="397"/>
      <c r="H2" s="397"/>
      <c r="I2" s="397"/>
      <c r="J2" s="397"/>
      <c r="K2" s="397"/>
    </row>
    <row r="3" spans="1:11" ht="22.2" customHeight="1">
      <c r="A3" s="217"/>
      <c r="B3" s="218" t="s">
        <v>66</v>
      </c>
      <c r="E3" s="402" t="s">
        <v>248</v>
      </c>
      <c r="F3" s="402"/>
      <c r="G3" s="402"/>
      <c r="H3" s="403" t="str">
        <f>【申請時】交付申請書!K21</f>
        <v>みなとカフェ</v>
      </c>
      <c r="I3" s="403"/>
      <c r="J3" s="403"/>
      <c r="K3" s="403"/>
    </row>
    <row r="4" spans="1:11" ht="22.2" customHeight="1">
      <c r="A4" s="232"/>
      <c r="B4" s="218" t="s">
        <v>69</v>
      </c>
      <c r="E4" s="402" t="s">
        <v>249</v>
      </c>
      <c r="F4" s="402"/>
      <c r="G4" s="402"/>
      <c r="H4" s="404" t="str">
        <f>木材使用数量調書!R10</f>
        <v>★★★</v>
      </c>
      <c r="I4" s="404"/>
      <c r="J4" s="404"/>
      <c r="K4" s="404"/>
    </row>
    <row r="5" spans="1:11" ht="22.2" customHeight="1">
      <c r="A5" s="219" t="s">
        <v>250</v>
      </c>
      <c r="C5" s="219"/>
      <c r="D5" s="219"/>
      <c r="E5" s="219"/>
    </row>
    <row r="6" spans="1:11" ht="25.5" customHeight="1">
      <c r="A6" s="398" t="s">
        <v>251</v>
      </c>
      <c r="B6" s="398"/>
      <c r="C6" s="399" t="s">
        <v>252</v>
      </c>
      <c r="D6" s="400"/>
      <c r="E6" s="400"/>
      <c r="F6" s="221" t="s">
        <v>253</v>
      </c>
      <c r="G6" s="222" t="s">
        <v>254</v>
      </c>
      <c r="H6" s="399" t="s">
        <v>255</v>
      </c>
      <c r="I6" s="401"/>
      <c r="J6" s="400" t="s">
        <v>256</v>
      </c>
      <c r="K6" s="401"/>
    </row>
    <row r="7" spans="1:11" ht="25.5" customHeight="1">
      <c r="A7" s="405" t="s">
        <v>257</v>
      </c>
      <c r="B7" s="406"/>
      <c r="C7" s="407"/>
      <c r="D7" s="408"/>
      <c r="E7" s="409"/>
      <c r="F7" s="223">
        <v>1</v>
      </c>
      <c r="G7" s="224" t="s">
        <v>351</v>
      </c>
      <c r="H7" s="410">
        <v>5000000</v>
      </c>
      <c r="I7" s="411"/>
      <c r="J7" s="412">
        <f t="shared" ref="J7:J13" si="0">F7*H7</f>
        <v>5000000</v>
      </c>
      <c r="K7" s="413"/>
    </row>
    <row r="8" spans="1:11" ht="25.5" customHeight="1">
      <c r="A8" s="405"/>
      <c r="B8" s="406"/>
      <c r="C8" s="414"/>
      <c r="D8" s="415"/>
      <c r="E8" s="416"/>
      <c r="F8" s="225"/>
      <c r="G8" s="226"/>
      <c r="H8" s="417"/>
      <c r="I8" s="418"/>
      <c r="J8" s="419">
        <f t="shared" si="0"/>
        <v>0</v>
      </c>
      <c r="K8" s="420"/>
    </row>
    <row r="9" spans="1:11" ht="25.5" customHeight="1">
      <c r="A9" s="405"/>
      <c r="B9" s="406"/>
      <c r="C9" s="414"/>
      <c r="D9" s="415"/>
      <c r="E9" s="416"/>
      <c r="F9" s="225"/>
      <c r="G9" s="226"/>
      <c r="H9" s="417"/>
      <c r="I9" s="418"/>
      <c r="J9" s="419">
        <f t="shared" si="0"/>
        <v>0</v>
      </c>
      <c r="K9" s="420"/>
    </row>
    <row r="10" spans="1:11" ht="25.5" customHeight="1">
      <c r="A10" s="405"/>
      <c r="B10" s="406"/>
      <c r="C10" s="414"/>
      <c r="D10" s="415"/>
      <c r="E10" s="416"/>
      <c r="F10" s="225"/>
      <c r="G10" s="226"/>
      <c r="H10" s="417"/>
      <c r="I10" s="418"/>
      <c r="J10" s="419">
        <f t="shared" si="0"/>
        <v>0</v>
      </c>
      <c r="K10" s="420"/>
    </row>
    <row r="11" spans="1:11" ht="25.5" customHeight="1">
      <c r="A11" s="405"/>
      <c r="B11" s="406"/>
      <c r="C11" s="414"/>
      <c r="D11" s="415"/>
      <c r="E11" s="416"/>
      <c r="F11" s="225"/>
      <c r="G11" s="226"/>
      <c r="H11" s="417"/>
      <c r="I11" s="418"/>
      <c r="J11" s="419">
        <f t="shared" si="0"/>
        <v>0</v>
      </c>
      <c r="K11" s="420"/>
    </row>
    <row r="12" spans="1:11" ht="25.5" customHeight="1">
      <c r="A12" s="405"/>
      <c r="B12" s="406"/>
      <c r="C12" s="414"/>
      <c r="D12" s="415"/>
      <c r="E12" s="416"/>
      <c r="F12" s="225"/>
      <c r="G12" s="226"/>
      <c r="H12" s="417"/>
      <c r="I12" s="418"/>
      <c r="J12" s="419">
        <v>0</v>
      </c>
      <c r="K12" s="420"/>
    </row>
    <row r="13" spans="1:11" ht="25.5" customHeight="1">
      <c r="A13" s="405"/>
      <c r="B13" s="406"/>
      <c r="C13" s="421"/>
      <c r="D13" s="422"/>
      <c r="E13" s="423"/>
      <c r="F13" s="227"/>
      <c r="G13" s="228"/>
      <c r="H13" s="424"/>
      <c r="I13" s="425"/>
      <c r="J13" s="426">
        <f t="shared" si="0"/>
        <v>0</v>
      </c>
      <c r="K13" s="427"/>
    </row>
    <row r="14" spans="1:11" ht="25.5" customHeight="1">
      <c r="A14" s="405" t="s">
        <v>258</v>
      </c>
      <c r="B14" s="406"/>
      <c r="C14" s="407"/>
      <c r="D14" s="408"/>
      <c r="E14" s="409"/>
      <c r="F14" s="223"/>
      <c r="G14" s="224"/>
      <c r="H14" s="410"/>
      <c r="I14" s="411"/>
      <c r="J14" s="412">
        <f>F14*H14</f>
        <v>0</v>
      </c>
      <c r="K14" s="413"/>
    </row>
    <row r="15" spans="1:11" ht="25.5" customHeight="1">
      <c r="A15" s="405"/>
      <c r="B15" s="406"/>
      <c r="C15" s="414"/>
      <c r="D15" s="415"/>
      <c r="E15" s="416"/>
      <c r="F15" s="225"/>
      <c r="G15" s="226"/>
      <c r="H15" s="417"/>
      <c r="I15" s="418"/>
      <c r="J15" s="419">
        <f t="shared" ref="J15:J20" si="1">F15*H15</f>
        <v>0</v>
      </c>
      <c r="K15" s="420"/>
    </row>
    <row r="16" spans="1:11" ht="25.5" customHeight="1">
      <c r="A16" s="405"/>
      <c r="B16" s="406"/>
      <c r="C16" s="414"/>
      <c r="D16" s="415"/>
      <c r="E16" s="416"/>
      <c r="F16" s="225"/>
      <c r="G16" s="226"/>
      <c r="H16" s="417"/>
      <c r="I16" s="418"/>
      <c r="J16" s="419">
        <f t="shared" si="1"/>
        <v>0</v>
      </c>
      <c r="K16" s="420"/>
    </row>
    <row r="17" spans="1:11" ht="25.5" customHeight="1">
      <c r="A17" s="405"/>
      <c r="B17" s="406"/>
      <c r="C17" s="414"/>
      <c r="D17" s="415"/>
      <c r="E17" s="416"/>
      <c r="F17" s="225"/>
      <c r="G17" s="226"/>
      <c r="H17" s="417"/>
      <c r="I17" s="418"/>
      <c r="J17" s="419">
        <f t="shared" si="1"/>
        <v>0</v>
      </c>
      <c r="K17" s="420"/>
    </row>
    <row r="18" spans="1:11" ht="25.5" customHeight="1">
      <c r="A18" s="405"/>
      <c r="B18" s="406"/>
      <c r="C18" s="414"/>
      <c r="D18" s="415"/>
      <c r="E18" s="416"/>
      <c r="F18" s="225"/>
      <c r="G18" s="226"/>
      <c r="H18" s="417"/>
      <c r="I18" s="418"/>
      <c r="J18" s="419">
        <f t="shared" si="1"/>
        <v>0</v>
      </c>
      <c r="K18" s="420"/>
    </row>
    <row r="19" spans="1:11" ht="25.5" customHeight="1">
      <c r="A19" s="405"/>
      <c r="B19" s="406"/>
      <c r="C19" s="414"/>
      <c r="D19" s="415"/>
      <c r="E19" s="416"/>
      <c r="F19" s="225"/>
      <c r="G19" s="226"/>
      <c r="H19" s="417"/>
      <c r="I19" s="418"/>
      <c r="J19" s="419">
        <f t="shared" si="1"/>
        <v>0</v>
      </c>
      <c r="K19" s="420"/>
    </row>
    <row r="20" spans="1:11" ht="25.5" customHeight="1">
      <c r="A20" s="405"/>
      <c r="B20" s="406"/>
      <c r="C20" s="421"/>
      <c r="D20" s="422"/>
      <c r="E20" s="423"/>
      <c r="F20" s="227"/>
      <c r="G20" s="228"/>
      <c r="H20" s="424"/>
      <c r="I20" s="425"/>
      <c r="J20" s="426">
        <f t="shared" si="1"/>
        <v>0</v>
      </c>
      <c r="K20" s="427"/>
    </row>
    <row r="21" spans="1:11" ht="25.5" customHeight="1">
      <c r="A21" s="402" t="s">
        <v>259</v>
      </c>
      <c r="B21" s="402"/>
      <c r="C21" s="428"/>
      <c r="D21" s="428"/>
      <c r="E21" s="428"/>
      <c r="F21" s="428"/>
      <c r="G21" s="428"/>
      <c r="H21" s="428"/>
      <c r="I21" s="428"/>
      <c r="J21" s="429">
        <f>SUM(J7:K20)</f>
        <v>5000000</v>
      </c>
      <c r="K21" s="430"/>
    </row>
    <row r="22" spans="1:11" ht="25.5" customHeight="1">
      <c r="A22" s="402" t="s">
        <v>260</v>
      </c>
      <c r="B22" s="402"/>
      <c r="C22" s="402"/>
      <c r="D22" s="402"/>
      <c r="E22" s="402"/>
      <c r="F22" s="402"/>
      <c r="G22" s="402"/>
      <c r="H22" s="402"/>
      <c r="I22" s="402"/>
      <c r="J22" s="518"/>
      <c r="K22" s="519"/>
    </row>
    <row r="23" spans="1:11" ht="17.25" customHeight="1">
      <c r="A23" s="216" t="s">
        <v>261</v>
      </c>
      <c r="B23" s="229"/>
      <c r="C23" s="229"/>
      <c r="D23" s="229"/>
      <c r="E23" s="229"/>
      <c r="F23" s="229"/>
      <c r="G23" s="229"/>
      <c r="H23" s="229"/>
      <c r="I23" s="229"/>
      <c r="J23" s="229"/>
      <c r="K23" s="230"/>
    </row>
    <row r="24" spans="1:11" ht="17.25" customHeight="1">
      <c r="A24" s="216" t="s">
        <v>262</v>
      </c>
    </row>
  </sheetData>
  <protectedRanges>
    <protectedRange sqref="C7:I20 H3:K3" name="範囲1"/>
  </protectedRanges>
  <mergeCells count="57">
    <mergeCell ref="A21:I21"/>
    <mergeCell ref="J21:K21"/>
    <mergeCell ref="C17:E17"/>
    <mergeCell ref="H17:I17"/>
    <mergeCell ref="J17:K17"/>
    <mergeCell ref="C18:E18"/>
    <mergeCell ref="H18:I18"/>
    <mergeCell ref="J18:K18"/>
    <mergeCell ref="H16:I16"/>
    <mergeCell ref="J16:K16"/>
    <mergeCell ref="C12:E12"/>
    <mergeCell ref="H12:I12"/>
    <mergeCell ref="J10:K10"/>
    <mergeCell ref="C11:E11"/>
    <mergeCell ref="H11:I11"/>
    <mergeCell ref="J11:K11"/>
    <mergeCell ref="A22:I22"/>
    <mergeCell ref="J22:K22"/>
    <mergeCell ref="C19:E19"/>
    <mergeCell ref="H19:I19"/>
    <mergeCell ref="J19:K19"/>
    <mergeCell ref="C20:E20"/>
    <mergeCell ref="H20:I20"/>
    <mergeCell ref="J20:K20"/>
    <mergeCell ref="A14:B20"/>
    <mergeCell ref="C14:E14"/>
    <mergeCell ref="H14:I14"/>
    <mergeCell ref="J14:K14"/>
    <mergeCell ref="C15:E15"/>
    <mergeCell ref="H15:I15"/>
    <mergeCell ref="J15:K15"/>
    <mergeCell ref="C16:E16"/>
    <mergeCell ref="A7:B13"/>
    <mergeCell ref="C7:E7"/>
    <mergeCell ref="H7:I7"/>
    <mergeCell ref="J7:K7"/>
    <mergeCell ref="C8:E8"/>
    <mergeCell ref="H8:I8"/>
    <mergeCell ref="J8:K8"/>
    <mergeCell ref="C9:E9"/>
    <mergeCell ref="H9:I9"/>
    <mergeCell ref="J9:K9"/>
    <mergeCell ref="J12:K12"/>
    <mergeCell ref="C13:E13"/>
    <mergeCell ref="H13:I13"/>
    <mergeCell ref="J13:K13"/>
    <mergeCell ref="C10:E10"/>
    <mergeCell ref="H10:I10"/>
    <mergeCell ref="A1:K2"/>
    <mergeCell ref="A6:B6"/>
    <mergeCell ref="C6:E6"/>
    <mergeCell ref="H6:I6"/>
    <mergeCell ref="J6:K6"/>
    <mergeCell ref="E3:G3"/>
    <mergeCell ref="H3:K3"/>
    <mergeCell ref="E4:G4"/>
    <mergeCell ref="H4:K4"/>
  </mergeCells>
  <phoneticPr fontId="9"/>
  <conditionalFormatting sqref="C7:I20">
    <cfRule type="containsBlanks" dxfId="8" priority="2">
      <formula>LEN(TRIM(C7))=0</formula>
    </cfRule>
  </conditionalFormatting>
  <printOptions horizontalCentered="1"/>
  <pageMargins left="0.39370078740157483" right="0.39370078740157483" top="0.59055118110236227" bottom="0.19685039370078741" header="0.39370078740157483" footer="0.31496062992125984"/>
  <pageSetup paperSize="9" orientation="landscape" r:id="rId1"/>
  <headerFooter>
    <oddHeader>&amp;L&amp;"-,太字"&amp;9【港区テナント店舗等の木質化モデル創出事業　別添1】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D721B-7B4D-4E72-8336-3AE399B065DC}">
  <dimension ref="A1:K24"/>
  <sheetViews>
    <sheetView view="pageBreakPreview" topLeftCell="A16" zoomScale="85" zoomScaleNormal="85" zoomScaleSheetLayoutView="85" workbookViewId="0">
      <selection activeCell="J22" sqref="J22:K22"/>
    </sheetView>
  </sheetViews>
  <sheetFormatPr defaultRowHeight="12.6"/>
  <cols>
    <col min="1" max="1" width="4.109375" style="216" customWidth="1"/>
    <col min="2" max="2" width="25.33203125" style="216" bestFit="1" customWidth="1"/>
    <col min="3" max="5" width="17.6640625" style="216" customWidth="1"/>
    <col min="6" max="7" width="5.21875" style="220" bestFit="1" customWidth="1"/>
    <col min="8" max="8" width="10.109375" style="220" customWidth="1"/>
    <col min="9" max="11" width="10.109375" style="216" customWidth="1"/>
    <col min="12" max="16384" width="8.88671875" style="216"/>
  </cols>
  <sheetData>
    <row r="1" spans="1:11" ht="13.5" customHeight="1">
      <c r="A1" s="397" t="s">
        <v>247</v>
      </c>
      <c r="B1" s="397"/>
      <c r="C1" s="397"/>
      <c r="D1" s="397"/>
      <c r="E1" s="397"/>
      <c r="F1" s="397"/>
      <c r="G1" s="397"/>
      <c r="H1" s="397"/>
      <c r="I1" s="397"/>
      <c r="J1" s="397"/>
      <c r="K1" s="397"/>
    </row>
    <row r="2" spans="1:11" ht="17.25" customHeight="1">
      <c r="A2" s="397"/>
      <c r="B2" s="397"/>
      <c r="C2" s="397"/>
      <c r="D2" s="397"/>
      <c r="E2" s="397"/>
      <c r="F2" s="397"/>
      <c r="G2" s="397"/>
      <c r="H2" s="397"/>
      <c r="I2" s="397"/>
      <c r="J2" s="397"/>
      <c r="K2" s="397"/>
    </row>
    <row r="3" spans="1:11" ht="20.25" customHeight="1">
      <c r="A3" s="217"/>
      <c r="B3" s="218" t="s">
        <v>66</v>
      </c>
      <c r="E3" s="402" t="s">
        <v>248</v>
      </c>
      <c r="F3" s="402"/>
      <c r="G3" s="402"/>
      <c r="H3" s="403"/>
      <c r="I3" s="403"/>
      <c r="J3" s="403"/>
      <c r="K3" s="403"/>
    </row>
    <row r="4" spans="1:11" ht="20.25" customHeight="1">
      <c r="A4" s="234"/>
      <c r="B4" s="218" t="s">
        <v>69</v>
      </c>
      <c r="E4" s="402" t="s">
        <v>249</v>
      </c>
      <c r="F4" s="402"/>
      <c r="G4" s="402"/>
      <c r="H4" s="404" t="str">
        <f>木材使用数量調書!R10</f>
        <v>★★★</v>
      </c>
      <c r="I4" s="404"/>
      <c r="J4" s="404"/>
      <c r="K4" s="404"/>
    </row>
    <row r="5" spans="1:11" ht="25.5" customHeight="1">
      <c r="A5" s="219" t="s">
        <v>250</v>
      </c>
      <c r="C5" s="219"/>
      <c r="D5" s="219"/>
      <c r="E5" s="219"/>
    </row>
    <row r="6" spans="1:11" ht="25.5" customHeight="1">
      <c r="A6" s="398" t="s">
        <v>251</v>
      </c>
      <c r="B6" s="398"/>
      <c r="C6" s="399" t="s">
        <v>252</v>
      </c>
      <c r="D6" s="400"/>
      <c r="E6" s="400"/>
      <c r="F6" s="221" t="s">
        <v>253</v>
      </c>
      <c r="G6" s="233" t="s">
        <v>254</v>
      </c>
      <c r="H6" s="399" t="s">
        <v>255</v>
      </c>
      <c r="I6" s="401"/>
      <c r="J6" s="400" t="s">
        <v>256</v>
      </c>
      <c r="K6" s="401"/>
    </row>
    <row r="7" spans="1:11" ht="25.5" customHeight="1">
      <c r="A7" s="405" t="s">
        <v>257</v>
      </c>
      <c r="B7" s="406"/>
      <c r="C7" s="431" t="s">
        <v>263</v>
      </c>
      <c r="D7" s="432"/>
      <c r="E7" s="433"/>
      <c r="F7" s="235">
        <v>1</v>
      </c>
      <c r="G7" s="236" t="s">
        <v>264</v>
      </c>
      <c r="H7" s="434">
        <v>3500436</v>
      </c>
      <c r="I7" s="435"/>
      <c r="J7" s="412">
        <f t="shared" ref="J7:J13" si="0">F7*H7</f>
        <v>3500436</v>
      </c>
      <c r="K7" s="413"/>
    </row>
    <row r="8" spans="1:11" ht="25.5" customHeight="1">
      <c r="A8" s="405"/>
      <c r="B8" s="406"/>
      <c r="C8" s="436" t="s">
        <v>265</v>
      </c>
      <c r="D8" s="437"/>
      <c r="E8" s="438"/>
      <c r="F8" s="237">
        <v>1</v>
      </c>
      <c r="G8" s="238" t="s">
        <v>264</v>
      </c>
      <c r="H8" s="439">
        <v>51000</v>
      </c>
      <c r="I8" s="440"/>
      <c r="J8" s="419">
        <f t="shared" si="0"/>
        <v>51000</v>
      </c>
      <c r="K8" s="420"/>
    </row>
    <row r="9" spans="1:11" ht="25.5" customHeight="1">
      <c r="A9" s="405"/>
      <c r="B9" s="406"/>
      <c r="C9" s="436" t="s">
        <v>266</v>
      </c>
      <c r="D9" s="437"/>
      <c r="E9" s="438"/>
      <c r="F9" s="237">
        <v>1</v>
      </c>
      <c r="G9" s="238" t="s">
        <v>264</v>
      </c>
      <c r="H9" s="439">
        <v>35000</v>
      </c>
      <c r="I9" s="440"/>
      <c r="J9" s="419">
        <f t="shared" si="0"/>
        <v>35000</v>
      </c>
      <c r="K9" s="420"/>
    </row>
    <row r="10" spans="1:11" ht="25.5" customHeight="1">
      <c r="A10" s="405"/>
      <c r="B10" s="406"/>
      <c r="C10" s="414"/>
      <c r="D10" s="415"/>
      <c r="E10" s="416"/>
      <c r="F10" s="225"/>
      <c r="G10" s="226"/>
      <c r="H10" s="417"/>
      <c r="I10" s="418"/>
      <c r="J10" s="419">
        <f t="shared" si="0"/>
        <v>0</v>
      </c>
      <c r="K10" s="420"/>
    </row>
    <row r="11" spans="1:11" ht="25.5" customHeight="1">
      <c r="A11" s="405"/>
      <c r="B11" s="406"/>
      <c r="C11" s="414"/>
      <c r="D11" s="415"/>
      <c r="E11" s="416"/>
      <c r="F11" s="225"/>
      <c r="G11" s="226"/>
      <c r="H11" s="417"/>
      <c r="I11" s="418"/>
      <c r="J11" s="419">
        <f t="shared" si="0"/>
        <v>0</v>
      </c>
      <c r="K11" s="420"/>
    </row>
    <row r="12" spans="1:11" ht="25.5" customHeight="1">
      <c r="A12" s="405"/>
      <c r="B12" s="406"/>
      <c r="C12" s="414"/>
      <c r="D12" s="415"/>
      <c r="E12" s="416"/>
      <c r="F12" s="225"/>
      <c r="G12" s="226"/>
      <c r="H12" s="417"/>
      <c r="I12" s="418"/>
      <c r="J12" s="419">
        <f t="shared" si="0"/>
        <v>0</v>
      </c>
      <c r="K12" s="420"/>
    </row>
    <row r="13" spans="1:11" ht="25.5" customHeight="1">
      <c r="A13" s="405"/>
      <c r="B13" s="406"/>
      <c r="C13" s="421"/>
      <c r="D13" s="422"/>
      <c r="E13" s="423"/>
      <c r="F13" s="227"/>
      <c r="G13" s="228"/>
      <c r="H13" s="424"/>
      <c r="I13" s="425"/>
      <c r="J13" s="426">
        <f t="shared" si="0"/>
        <v>0</v>
      </c>
      <c r="K13" s="427"/>
    </row>
    <row r="14" spans="1:11" ht="25.5" customHeight="1">
      <c r="A14" s="405" t="s">
        <v>258</v>
      </c>
      <c r="B14" s="406"/>
      <c r="C14" s="431" t="s">
        <v>267</v>
      </c>
      <c r="D14" s="432"/>
      <c r="E14" s="433"/>
      <c r="F14" s="235">
        <v>1</v>
      </c>
      <c r="G14" s="236" t="s">
        <v>264</v>
      </c>
      <c r="H14" s="441">
        <v>1204200</v>
      </c>
      <c r="I14" s="442"/>
      <c r="J14" s="412">
        <f>F14*H14</f>
        <v>1204200</v>
      </c>
      <c r="K14" s="413"/>
    </row>
    <row r="15" spans="1:11" ht="25.5" customHeight="1">
      <c r="A15" s="405"/>
      <c r="B15" s="406"/>
      <c r="C15" s="436" t="s">
        <v>268</v>
      </c>
      <c r="D15" s="437"/>
      <c r="E15" s="438"/>
      <c r="F15" s="237">
        <v>1</v>
      </c>
      <c r="G15" s="238" t="s">
        <v>264</v>
      </c>
      <c r="H15" s="443">
        <v>80000</v>
      </c>
      <c r="I15" s="444"/>
      <c r="J15" s="419">
        <f t="shared" ref="J15:J20" si="1">F15*H15</f>
        <v>80000</v>
      </c>
      <c r="K15" s="420"/>
    </row>
    <row r="16" spans="1:11" ht="25.5" customHeight="1">
      <c r="A16" s="405"/>
      <c r="B16" s="406"/>
      <c r="C16" s="414"/>
      <c r="D16" s="415"/>
      <c r="E16" s="416"/>
      <c r="F16" s="225"/>
      <c r="G16" s="226"/>
      <c r="H16" s="417"/>
      <c r="I16" s="418"/>
      <c r="J16" s="419">
        <f t="shared" si="1"/>
        <v>0</v>
      </c>
      <c r="K16" s="420"/>
    </row>
    <row r="17" spans="1:11" ht="25.5" customHeight="1">
      <c r="A17" s="405"/>
      <c r="B17" s="406"/>
      <c r="C17" s="414"/>
      <c r="D17" s="415"/>
      <c r="E17" s="416"/>
      <c r="F17" s="225"/>
      <c r="G17" s="226"/>
      <c r="H17" s="417"/>
      <c r="I17" s="418"/>
      <c r="J17" s="419">
        <f t="shared" si="1"/>
        <v>0</v>
      </c>
      <c r="K17" s="420"/>
    </row>
    <row r="18" spans="1:11" ht="25.5" customHeight="1">
      <c r="A18" s="405"/>
      <c r="B18" s="406"/>
      <c r="C18" s="414"/>
      <c r="D18" s="415"/>
      <c r="E18" s="416"/>
      <c r="F18" s="225"/>
      <c r="G18" s="226"/>
      <c r="H18" s="417"/>
      <c r="I18" s="418"/>
      <c r="J18" s="419">
        <f t="shared" si="1"/>
        <v>0</v>
      </c>
      <c r="K18" s="420"/>
    </row>
    <row r="19" spans="1:11" ht="25.5" customHeight="1">
      <c r="A19" s="405"/>
      <c r="B19" s="406"/>
      <c r="C19" s="414"/>
      <c r="D19" s="415"/>
      <c r="E19" s="416"/>
      <c r="F19" s="225"/>
      <c r="G19" s="226"/>
      <c r="H19" s="417"/>
      <c r="I19" s="418"/>
      <c r="J19" s="419">
        <f t="shared" si="1"/>
        <v>0</v>
      </c>
      <c r="K19" s="420"/>
    </row>
    <row r="20" spans="1:11" ht="25.5" customHeight="1">
      <c r="A20" s="405"/>
      <c r="B20" s="406"/>
      <c r="C20" s="421"/>
      <c r="D20" s="422"/>
      <c r="E20" s="423"/>
      <c r="F20" s="227"/>
      <c r="G20" s="228"/>
      <c r="H20" s="424"/>
      <c r="I20" s="425"/>
      <c r="J20" s="426">
        <f t="shared" si="1"/>
        <v>0</v>
      </c>
      <c r="K20" s="427"/>
    </row>
    <row r="21" spans="1:11" ht="25.5" customHeight="1">
      <c r="A21" s="402" t="s">
        <v>259</v>
      </c>
      <c r="B21" s="402"/>
      <c r="C21" s="428"/>
      <c r="D21" s="428"/>
      <c r="E21" s="428"/>
      <c r="F21" s="428"/>
      <c r="G21" s="428"/>
      <c r="H21" s="428"/>
      <c r="I21" s="428"/>
      <c r="J21" s="445">
        <f>SUM(J7:K20)</f>
        <v>4870636</v>
      </c>
      <c r="K21" s="446"/>
    </row>
    <row r="22" spans="1:11" ht="25.5" customHeight="1">
      <c r="A22" s="402" t="s">
        <v>260</v>
      </c>
      <c r="B22" s="402"/>
      <c r="C22" s="402"/>
      <c r="D22" s="402"/>
      <c r="E22" s="402"/>
      <c r="F22" s="402"/>
      <c r="G22" s="402"/>
      <c r="H22" s="402"/>
      <c r="I22" s="402"/>
      <c r="J22" s="518">
        <v>2453000</v>
      </c>
      <c r="K22" s="519"/>
    </row>
    <row r="23" spans="1:11" ht="17.25" customHeight="1">
      <c r="A23" s="216" t="s">
        <v>261</v>
      </c>
      <c r="B23" s="229"/>
      <c r="C23" s="229"/>
      <c r="D23" s="229"/>
      <c r="E23" s="229"/>
      <c r="F23" s="229"/>
      <c r="G23" s="229"/>
      <c r="H23" s="229"/>
      <c r="I23" s="229"/>
      <c r="J23" s="229"/>
      <c r="K23" s="230"/>
    </row>
    <row r="24" spans="1:11" ht="17.25" customHeight="1">
      <c r="A24" s="216" t="s">
        <v>262</v>
      </c>
    </row>
  </sheetData>
  <mergeCells count="57">
    <mergeCell ref="A21:I21"/>
    <mergeCell ref="J21:K21"/>
    <mergeCell ref="A22:I22"/>
    <mergeCell ref="J22:K22"/>
    <mergeCell ref="E3:G3"/>
    <mergeCell ref="H3:K3"/>
    <mergeCell ref="E4:G4"/>
    <mergeCell ref="H4:K4"/>
    <mergeCell ref="C19:E19"/>
    <mergeCell ref="H19:I19"/>
    <mergeCell ref="J19:K19"/>
    <mergeCell ref="C20:E20"/>
    <mergeCell ref="H20:I20"/>
    <mergeCell ref="J20:K20"/>
    <mergeCell ref="C17:E17"/>
    <mergeCell ref="H17:I17"/>
    <mergeCell ref="J17:K17"/>
    <mergeCell ref="C18:E18"/>
    <mergeCell ref="H18:I18"/>
    <mergeCell ref="J18:K18"/>
    <mergeCell ref="A14:B20"/>
    <mergeCell ref="C14:E14"/>
    <mergeCell ref="H14:I14"/>
    <mergeCell ref="J14:K14"/>
    <mergeCell ref="C15:E15"/>
    <mergeCell ref="H15:I15"/>
    <mergeCell ref="J15:K15"/>
    <mergeCell ref="C16:E16"/>
    <mergeCell ref="H16:I16"/>
    <mergeCell ref="J16:K16"/>
    <mergeCell ref="C12:E12"/>
    <mergeCell ref="H12:I12"/>
    <mergeCell ref="J12:K12"/>
    <mergeCell ref="C13:E13"/>
    <mergeCell ref="H13:I13"/>
    <mergeCell ref="J13:K13"/>
    <mergeCell ref="A7:B13"/>
    <mergeCell ref="C7:E7"/>
    <mergeCell ref="H7:I7"/>
    <mergeCell ref="J7:K7"/>
    <mergeCell ref="C8:E8"/>
    <mergeCell ref="H8:I8"/>
    <mergeCell ref="J8:K8"/>
    <mergeCell ref="C9:E9"/>
    <mergeCell ref="H9:I9"/>
    <mergeCell ref="J9:K9"/>
    <mergeCell ref="C10:E10"/>
    <mergeCell ref="H10:I10"/>
    <mergeCell ref="J10:K10"/>
    <mergeCell ref="C11:E11"/>
    <mergeCell ref="H11:I11"/>
    <mergeCell ref="J11:K11"/>
    <mergeCell ref="A1:K2"/>
    <mergeCell ref="A6:B6"/>
    <mergeCell ref="C6:E6"/>
    <mergeCell ref="H6:I6"/>
    <mergeCell ref="J6:K6"/>
  </mergeCells>
  <phoneticPr fontId="9"/>
  <conditionalFormatting sqref="C7:I20">
    <cfRule type="containsBlanks" dxfId="7" priority="2">
      <formula>LEN(TRIM(C7))=0</formula>
    </cfRule>
  </conditionalFormatting>
  <dataValidations count="1">
    <dataValidation type="list" allowBlank="1" showInputMessage="1" showErrorMessage="1" sqref="J4" xr:uid="{F9AFE998-BB8D-464C-84A2-1469BE6B0795}">
      <formula1>"★★,★"</formula1>
    </dataValidation>
  </dataValidations>
  <printOptions horizontalCentered="1"/>
  <pageMargins left="0.39370078740157483" right="0.39370078740157483" top="0.59055118110236227" bottom="0.19685039370078741" header="0.39370078740157483" footer="0.31496062992125984"/>
  <pageSetup paperSize="9" orientation="landscape" cellComments="asDisplayed" r:id="rId1"/>
  <headerFooter>
    <oddHeader>&amp;L&amp;"-,太字"&amp;9【港区テナント店舗等の木質化モデル創出事業　別添1】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A73CE-E827-4620-AADC-B3C95FB173BC}">
  <dimension ref="A1:V79"/>
  <sheetViews>
    <sheetView view="pageBreakPreview" topLeftCell="A10" zoomScaleSheetLayoutView="100" workbookViewId="0">
      <selection activeCell="H27" sqref="H27"/>
    </sheetView>
  </sheetViews>
  <sheetFormatPr defaultColWidth="8.77734375" defaultRowHeight="13.2"/>
  <cols>
    <col min="1" max="1" width="3.6640625" style="101" customWidth="1"/>
    <col min="2" max="2" width="13.77734375" style="101" customWidth="1"/>
    <col min="3" max="3" width="13.33203125" style="101" customWidth="1"/>
    <col min="4" max="4" width="14.21875" style="101" customWidth="1"/>
    <col min="5" max="5" width="8.77734375" style="101" customWidth="1"/>
    <col min="6" max="6" width="7.44140625" style="101" customWidth="1"/>
    <col min="7" max="7" width="9.6640625" style="101" customWidth="1"/>
    <col min="8" max="8" width="11" style="101" customWidth="1"/>
    <col min="9" max="11" width="7.77734375" style="101" customWidth="1"/>
    <col min="12" max="12" width="8.6640625" style="101" customWidth="1"/>
    <col min="13" max="13" width="4.44140625" style="101" bestFit="1" customWidth="1"/>
    <col min="14" max="14" width="9" style="101" bestFit="1" customWidth="1"/>
    <col min="15" max="15" width="6" style="134" bestFit="1" customWidth="1"/>
    <col min="16" max="17" width="10.21875" style="101" customWidth="1"/>
    <col min="18" max="18" width="11.6640625" style="101" customWidth="1"/>
    <col min="19" max="19" width="8.77734375" style="101"/>
    <col min="20" max="21" width="9.6640625" style="101" customWidth="1"/>
    <col min="22" max="16384" width="8.77734375" style="101"/>
  </cols>
  <sheetData>
    <row r="1" spans="1:22" s="65" customFormat="1" ht="14.25" customHeight="1">
      <c r="E1" s="66"/>
      <c r="G1" s="67"/>
      <c r="O1" s="246"/>
      <c r="P1" s="453" t="str">
        <f>【申請時】交付申請書!K21</f>
        <v>みなとカフェ</v>
      </c>
      <c r="Q1" s="453"/>
      <c r="R1" s="453"/>
      <c r="T1" s="453" t="str">
        <f>P1</f>
        <v>みなとカフェ</v>
      </c>
      <c r="U1" s="453"/>
      <c r="V1" s="453"/>
    </row>
    <row r="2" spans="1:22" s="65" customFormat="1" ht="19.95" customHeight="1">
      <c r="A2" s="455" t="s">
        <v>63</v>
      </c>
      <c r="B2" s="455"/>
      <c r="C2" s="455"/>
      <c r="D2" s="455"/>
      <c r="F2" s="456" t="s">
        <v>240</v>
      </c>
      <c r="G2" s="456"/>
      <c r="H2" s="456"/>
      <c r="L2" s="68"/>
      <c r="M2" s="68"/>
      <c r="N2" s="68"/>
      <c r="O2" s="247" t="s">
        <v>65</v>
      </c>
      <c r="P2" s="454"/>
      <c r="Q2" s="454"/>
      <c r="R2" s="454"/>
      <c r="S2" s="69" t="s">
        <v>65</v>
      </c>
      <c r="T2" s="454"/>
      <c r="U2" s="454"/>
      <c r="V2" s="454"/>
    </row>
    <row r="3" spans="1:22" s="65" customFormat="1" ht="13.5" customHeight="1">
      <c r="A3" s="455"/>
      <c r="B3" s="455"/>
      <c r="C3" s="455"/>
      <c r="D3" s="455"/>
      <c r="F3" s="456"/>
      <c r="G3" s="456"/>
      <c r="H3" s="456"/>
      <c r="L3" s="68"/>
      <c r="M3" s="68"/>
      <c r="N3" s="68"/>
      <c r="O3" s="244"/>
      <c r="P3" s="87"/>
      <c r="Q3" s="87"/>
      <c r="R3" s="87"/>
    </row>
    <row r="4" spans="1:22" s="65" customFormat="1" ht="13.5" customHeight="1">
      <c r="A4" s="70"/>
      <c r="B4" s="70"/>
      <c r="C4" s="70"/>
      <c r="D4" s="70"/>
      <c r="E4" s="70"/>
      <c r="F4" s="70"/>
      <c r="G4" s="70"/>
      <c r="H4" s="70"/>
      <c r="I4" s="70"/>
      <c r="J4" s="70"/>
      <c r="K4" s="70"/>
      <c r="L4" s="70"/>
      <c r="M4" s="70"/>
      <c r="N4" s="70"/>
      <c r="O4" s="245"/>
      <c r="P4" s="248"/>
      <c r="Q4" s="248"/>
      <c r="R4" s="249"/>
      <c r="S4" s="457"/>
      <c r="T4" s="457"/>
      <c r="U4" s="457"/>
      <c r="V4" s="249"/>
    </row>
    <row r="5" spans="1:22" s="65" customFormat="1" ht="13.5" customHeight="1">
      <c r="C5" s="70"/>
      <c r="D5" s="70"/>
      <c r="E5" s="70"/>
      <c r="F5" s="70"/>
      <c r="G5" s="70"/>
      <c r="H5" s="70"/>
      <c r="I5" s="70"/>
      <c r="J5" s="70"/>
      <c r="K5" s="70"/>
      <c r="L5" s="70"/>
      <c r="M5" s="70"/>
      <c r="N5" s="70"/>
      <c r="O5" s="70"/>
      <c r="P5" s="447" t="s">
        <v>283</v>
      </c>
      <c r="Q5" s="448"/>
      <c r="R5" s="72">
        <v>5000</v>
      </c>
      <c r="S5" s="449" t="s">
        <v>284</v>
      </c>
      <c r="T5" s="449"/>
      <c r="U5" s="449"/>
      <c r="V5" s="73">
        <f>R5</f>
        <v>5000</v>
      </c>
    </row>
    <row r="6" spans="1:22" s="65" customFormat="1" ht="13.5" customHeight="1" thickBot="1">
      <c r="A6" s="74"/>
      <c r="B6" s="65" t="s">
        <v>66</v>
      </c>
      <c r="D6" s="75" t="s">
        <v>67</v>
      </c>
      <c r="K6" s="239"/>
      <c r="L6" s="459" t="s">
        <v>310</v>
      </c>
      <c r="M6" s="459"/>
      <c r="N6" s="459"/>
      <c r="P6" s="447" t="s">
        <v>68</v>
      </c>
      <c r="Q6" s="448"/>
      <c r="R6" s="77">
        <f>ROUNDDOWN(R5*0.001,2)</f>
        <v>5</v>
      </c>
      <c r="S6" s="449" t="s">
        <v>68</v>
      </c>
      <c r="T6" s="449"/>
      <c r="U6" s="449"/>
      <c r="V6" s="78">
        <f>R6</f>
        <v>5</v>
      </c>
    </row>
    <row r="7" spans="1:22" s="65" customFormat="1" ht="13.5" customHeight="1">
      <c r="A7" s="79"/>
      <c r="B7" s="65" t="s">
        <v>69</v>
      </c>
      <c r="D7" s="80" t="s">
        <v>70</v>
      </c>
      <c r="E7" s="81"/>
      <c r="F7" s="81"/>
      <c r="G7" s="81"/>
      <c r="H7" s="81"/>
      <c r="I7" s="81"/>
      <c r="J7" s="82"/>
      <c r="K7" s="240"/>
      <c r="L7" s="241" t="s">
        <v>311</v>
      </c>
      <c r="M7" s="458" t="s">
        <v>312</v>
      </c>
      <c r="N7" s="458"/>
      <c r="P7" s="450" t="s">
        <v>71</v>
      </c>
      <c r="Q7" s="451"/>
      <c r="R7" s="83">
        <f>SUM(ROUNDDOWN(P25,2),ROUNDDOWN(P37,2),ROUNDDOWN(P51,2),ROUNDDOWN(P65,2),ROUNDDOWN(P79,2))</f>
        <v>0</v>
      </c>
      <c r="S7" s="452" t="s">
        <v>72</v>
      </c>
      <c r="T7" s="452"/>
      <c r="U7" s="452"/>
      <c r="V7" s="84">
        <f>SUM(ROUNDDOWN(T25,2),ROUNDDOWN(T37,2),ROUNDDOWN(T51,2),ROUNDDOWN(T65,2),ROUNDDOWN(T79,2))</f>
        <v>0</v>
      </c>
    </row>
    <row r="8" spans="1:22" s="65" customFormat="1" ht="13.5" customHeight="1">
      <c r="A8" s="85"/>
      <c r="B8" s="65" t="s">
        <v>73</v>
      </c>
      <c r="D8" s="86" t="s">
        <v>74</v>
      </c>
      <c r="E8" s="87"/>
      <c r="F8" s="87"/>
      <c r="G8" s="87"/>
      <c r="H8" s="87"/>
      <c r="I8" s="87"/>
      <c r="J8" s="88"/>
      <c r="K8" s="242"/>
      <c r="L8" s="243" t="s">
        <v>307</v>
      </c>
      <c r="M8" s="475">
        <f>ROUNDDOWN(R6*10,2)</f>
        <v>50</v>
      </c>
      <c r="N8" s="475"/>
      <c r="P8" s="460" t="s">
        <v>75</v>
      </c>
      <c r="Q8" s="461"/>
      <c r="R8" s="83">
        <f>SUM(ROUNDDOWN(Q25,2),ROUNDDOWN(Q37,2),ROUNDDOWN(Q51,2),ROUNDDOWN(Q65,2),ROUNDDOWN(Q79,2))</f>
        <v>60</v>
      </c>
      <c r="S8" s="462" t="s">
        <v>76</v>
      </c>
      <c r="T8" s="462"/>
      <c r="U8" s="462"/>
      <c r="V8" s="84">
        <f>SUM(ROUNDDOWN(U25,2),ROUNDDOWN(U37,2),ROUNDDOWN(U51,2),ROUNDDOWN(U65,2),ROUNDDOWN(U79,2))</f>
        <v>34.54</v>
      </c>
    </row>
    <row r="9" spans="1:22" s="65" customFormat="1" ht="13.5" customHeight="1">
      <c r="A9" s="89"/>
      <c r="B9" s="65" t="s">
        <v>77</v>
      </c>
      <c r="D9" s="86" t="s">
        <v>78</v>
      </c>
      <c r="E9" s="87"/>
      <c r="F9" s="87"/>
      <c r="G9" s="87"/>
      <c r="H9" s="87"/>
      <c r="I9" s="87"/>
      <c r="J9" s="88"/>
      <c r="K9" s="242"/>
      <c r="L9" s="243" t="s">
        <v>308</v>
      </c>
      <c r="M9" s="476">
        <f>ROUNDDOWN(R6*5,2)</f>
        <v>25</v>
      </c>
      <c r="N9" s="477"/>
      <c r="P9" s="447" t="s">
        <v>79</v>
      </c>
      <c r="Q9" s="448"/>
      <c r="R9" s="90">
        <f>SUM(R7:R8)</f>
        <v>60</v>
      </c>
      <c r="S9" s="449" t="s">
        <v>80</v>
      </c>
      <c r="T9" s="449"/>
      <c r="U9" s="449"/>
      <c r="V9" s="90">
        <f>SUM(V7:V8)</f>
        <v>34.54</v>
      </c>
    </row>
    <row r="10" spans="1:22" s="65" customFormat="1" ht="13.5" customHeight="1" thickBot="1">
      <c r="A10" s="65" t="s">
        <v>81</v>
      </c>
      <c r="B10" s="65" t="s">
        <v>82</v>
      </c>
      <c r="D10" s="91" t="s">
        <v>83</v>
      </c>
      <c r="E10" s="92"/>
      <c r="F10" s="92"/>
      <c r="G10" s="92"/>
      <c r="H10" s="92"/>
      <c r="I10" s="92"/>
      <c r="J10" s="93"/>
      <c r="K10" s="242"/>
      <c r="L10" s="243" t="s">
        <v>309</v>
      </c>
      <c r="M10" s="476">
        <f>ROUNDDOWN(R6*1,2)</f>
        <v>5</v>
      </c>
      <c r="N10" s="477"/>
      <c r="P10" s="447" t="s">
        <v>84</v>
      </c>
      <c r="Q10" s="448"/>
      <c r="R10" s="94" t="str">
        <f>IF(R11&gt;=0.01,"★★★",IF(R11&gt;=0.005,"★★",IF(R11&lt;0.001,"基準未達","★")))</f>
        <v>★★★</v>
      </c>
    </row>
    <row r="11" spans="1:22" s="65" customFormat="1" ht="10.8">
      <c r="N11" s="76"/>
      <c r="R11" s="95">
        <f>ROUNDDOWN(R9/R5,4)</f>
        <v>1.2E-2</v>
      </c>
    </row>
    <row r="12" spans="1:22" s="65" customFormat="1" ht="33.6">
      <c r="A12" s="96" t="s">
        <v>85</v>
      </c>
      <c r="L12" s="97" t="s">
        <v>86</v>
      </c>
      <c r="M12" s="98"/>
      <c r="N12" s="231" t="s">
        <v>285</v>
      </c>
      <c r="O12" s="99"/>
      <c r="P12" s="100"/>
    </row>
    <row r="13" spans="1:22" ht="22.05" customHeight="1">
      <c r="A13" s="463" t="s">
        <v>87</v>
      </c>
      <c r="B13" s="463" t="s">
        <v>88</v>
      </c>
      <c r="C13" s="466" t="s">
        <v>89</v>
      </c>
      <c r="D13" s="466" t="s">
        <v>90</v>
      </c>
      <c r="E13" s="466" t="s">
        <v>91</v>
      </c>
      <c r="F13" s="466" t="s">
        <v>92</v>
      </c>
      <c r="G13" s="478" t="s">
        <v>93</v>
      </c>
      <c r="H13" s="479"/>
      <c r="I13" s="478" t="s">
        <v>94</v>
      </c>
      <c r="J13" s="480"/>
      <c r="K13" s="479"/>
      <c r="L13" s="463" t="s">
        <v>95</v>
      </c>
      <c r="M13" s="481" t="s">
        <v>96</v>
      </c>
      <c r="N13" s="467" t="s">
        <v>97</v>
      </c>
      <c r="O13" s="467" t="s">
        <v>98</v>
      </c>
      <c r="P13" s="469" t="s">
        <v>99</v>
      </c>
      <c r="Q13" s="470"/>
      <c r="R13" s="466" t="s">
        <v>100</v>
      </c>
      <c r="S13" s="471" t="s">
        <v>101</v>
      </c>
      <c r="T13" s="473" t="s">
        <v>102</v>
      </c>
      <c r="U13" s="474"/>
      <c r="V13" s="471" t="s">
        <v>100</v>
      </c>
    </row>
    <row r="14" spans="1:22" ht="28.5" customHeight="1">
      <c r="A14" s="464"/>
      <c r="B14" s="465"/>
      <c r="C14" s="465"/>
      <c r="D14" s="465"/>
      <c r="E14" s="465"/>
      <c r="F14" s="465"/>
      <c r="G14" s="102" t="s">
        <v>103</v>
      </c>
      <c r="H14" s="103" t="s">
        <v>104</v>
      </c>
      <c r="I14" s="104" t="s">
        <v>105</v>
      </c>
      <c r="J14" s="104" t="s">
        <v>106</v>
      </c>
      <c r="K14" s="102" t="s">
        <v>107</v>
      </c>
      <c r="L14" s="465"/>
      <c r="M14" s="482"/>
      <c r="N14" s="483"/>
      <c r="O14" s="468"/>
      <c r="P14" s="105" t="s">
        <v>108</v>
      </c>
      <c r="Q14" s="105" t="s">
        <v>109</v>
      </c>
      <c r="R14" s="465"/>
      <c r="S14" s="472"/>
      <c r="T14" s="106" t="s">
        <v>108</v>
      </c>
      <c r="U14" s="106" t="s">
        <v>109</v>
      </c>
      <c r="V14" s="472"/>
    </row>
    <row r="15" spans="1:22" ht="16.95" customHeight="1">
      <c r="A15" s="107"/>
      <c r="B15" s="108"/>
      <c r="C15" s="108"/>
      <c r="D15" s="108"/>
      <c r="E15" s="108" t="s">
        <v>350</v>
      </c>
      <c r="F15" s="108" t="s">
        <v>142</v>
      </c>
      <c r="G15" s="108" t="s">
        <v>147</v>
      </c>
      <c r="H15" s="108"/>
      <c r="I15" s="85"/>
      <c r="J15" s="85"/>
      <c r="K15" s="109">
        <v>0.15</v>
      </c>
      <c r="L15" s="110">
        <v>400</v>
      </c>
      <c r="M15" s="111" t="str">
        <f t="shared" ref="M15:M24" si="0">IF(L15&lt;&gt;"","m2","")</f>
        <v>m2</v>
      </c>
      <c r="N15" s="112"/>
      <c r="O15" s="113"/>
      <c r="P15" s="114">
        <f>ROUNDDOWN(IF($G15="協定木材",ROUNDDOWN($K15,3)*ROUNDDOWN(L15,1)*IF(N15&lt;&gt;"",ROUNDDOWN($N15,3),1)/IF(O15="",1,ROUNDDOWN($O15,3))),4)</f>
        <v>0</v>
      </c>
      <c r="Q15" s="114">
        <f>ROUNDDOWN(IF($G15="国産合法木材",ROUNDDOWN($K15,3)*ROUNDDOWN(L15,1)*IF(N15&lt;&gt;"",ROUNDDOWN($N15,3),1)/IF(O15="",1,ROUNDDOWN($O15,3))),4)</f>
        <v>60</v>
      </c>
      <c r="R15" s="108"/>
      <c r="S15" s="79">
        <f>IF(F15&lt;&gt;"",VLOOKUP(F15,Data!$D$3:$H$42,5,FALSE),"")</f>
        <v>0.314</v>
      </c>
      <c r="T15" s="115">
        <f>IF(S15&lt;&gt;"",ROUNDDOWN(P15*S15*Data!$J$3*Data!$K$3,4),"")</f>
        <v>0</v>
      </c>
      <c r="U15" s="115">
        <f>IF(S15&lt;&gt;"",ROUNDDOWN(Q15*S15*Data!$J$3*Data!$K$3,4),"")</f>
        <v>34.54</v>
      </c>
      <c r="V15" s="116"/>
    </row>
    <row r="16" spans="1:22">
      <c r="A16" s="107"/>
      <c r="B16" s="108"/>
      <c r="C16" s="108"/>
      <c r="D16" s="108"/>
      <c r="E16" s="108"/>
      <c r="F16" s="108"/>
      <c r="G16" s="108"/>
      <c r="H16" s="108"/>
      <c r="I16" s="85"/>
      <c r="J16" s="85"/>
      <c r="K16" s="109"/>
      <c r="L16" s="110"/>
      <c r="M16" s="111" t="str">
        <f t="shared" si="0"/>
        <v/>
      </c>
      <c r="N16" s="112"/>
      <c r="O16" s="113"/>
      <c r="P16" s="114">
        <f t="shared" ref="P16:P24" si="1">ROUNDDOWN(IF($G16="協定木材",ROUNDDOWN($K16,3)*ROUNDDOWN(L16,1)*IF(N16&lt;&gt;"",ROUNDDOWN($N16,3),1)/IF(O16="",1,ROUNDDOWN($O16,3))),4)</f>
        <v>0</v>
      </c>
      <c r="Q16" s="114">
        <f t="shared" ref="Q16:Q24" si="2">ROUNDDOWN(IF($G16="国産合法木材",ROUNDDOWN($K16,3)*ROUNDDOWN(L16,1)*IF(N16&lt;&gt;"",ROUNDDOWN($N16,3),1)/IF(O16="",1,ROUNDDOWN($O16,3))),4)</f>
        <v>0</v>
      </c>
      <c r="R16" s="108"/>
      <c r="S16" s="79" t="str">
        <f>IF(F16&lt;&gt;"",VLOOKUP(F16,Data!$D$3:$H$42,5,FALSE),"")</f>
        <v/>
      </c>
      <c r="T16" s="115" t="str">
        <f>IF(S16&lt;&gt;"",ROUNDDOWN(P16*S16*Data!$J$3*Data!$K$3,4),"")</f>
        <v/>
      </c>
      <c r="U16" s="115" t="str">
        <f>IF(S16&lt;&gt;"",ROUNDDOWN(Q16*S16*Data!$J$3*Data!$K$3,4),"")</f>
        <v/>
      </c>
      <c r="V16" s="116"/>
    </row>
    <row r="17" spans="1:22">
      <c r="A17" s="107"/>
      <c r="B17" s="108"/>
      <c r="C17" s="108"/>
      <c r="D17" s="108"/>
      <c r="E17" s="108"/>
      <c r="F17" s="108"/>
      <c r="G17" s="108"/>
      <c r="H17" s="108"/>
      <c r="I17" s="85"/>
      <c r="J17" s="85"/>
      <c r="K17" s="109"/>
      <c r="L17" s="110"/>
      <c r="M17" s="111" t="str">
        <f t="shared" si="0"/>
        <v/>
      </c>
      <c r="N17" s="112"/>
      <c r="O17" s="113"/>
      <c r="P17" s="114">
        <f t="shared" si="1"/>
        <v>0</v>
      </c>
      <c r="Q17" s="114">
        <f t="shared" si="2"/>
        <v>0</v>
      </c>
      <c r="R17" s="108"/>
      <c r="S17" s="79" t="str">
        <f>IF(F17&lt;&gt;"",VLOOKUP(F17,Data!$D$3:$H$42,5,FALSE),"")</f>
        <v/>
      </c>
      <c r="T17" s="115" t="str">
        <f>IF(S17&lt;&gt;"",ROUNDDOWN(P17*S17*Data!$J$3*Data!$K$3,4),"")</f>
        <v/>
      </c>
      <c r="U17" s="115" t="str">
        <f>IF(S17&lt;&gt;"",ROUNDDOWN(Q17*S17*Data!$J$3*Data!$K$3,4),"")</f>
        <v/>
      </c>
      <c r="V17" s="116"/>
    </row>
    <row r="18" spans="1:22">
      <c r="A18" s="107"/>
      <c r="B18" s="108"/>
      <c r="C18" s="108"/>
      <c r="D18" s="108"/>
      <c r="E18" s="108"/>
      <c r="F18" s="108"/>
      <c r="G18" s="108"/>
      <c r="H18" s="108"/>
      <c r="I18" s="85"/>
      <c r="J18" s="85"/>
      <c r="K18" s="109"/>
      <c r="L18" s="110"/>
      <c r="M18" s="111" t="str">
        <f t="shared" si="0"/>
        <v/>
      </c>
      <c r="N18" s="112"/>
      <c r="O18" s="113"/>
      <c r="P18" s="114">
        <f t="shared" si="1"/>
        <v>0</v>
      </c>
      <c r="Q18" s="114">
        <f t="shared" si="2"/>
        <v>0</v>
      </c>
      <c r="R18" s="108"/>
      <c r="S18" s="79" t="str">
        <f>IF(F18&lt;&gt;"",VLOOKUP(F18,Data!$D$3:$H$42,5,FALSE),"")</f>
        <v/>
      </c>
      <c r="T18" s="115" t="str">
        <f>IF(S18&lt;&gt;"",ROUNDDOWN(P18*S18*Data!$J$3*Data!$K$3,4),"")</f>
        <v/>
      </c>
      <c r="U18" s="115" t="str">
        <f>IF(S18&lt;&gt;"",ROUNDDOWN(Q18*S18*Data!$J$3*Data!$K$3,4),"")</f>
        <v/>
      </c>
      <c r="V18" s="116"/>
    </row>
    <row r="19" spans="1:22">
      <c r="A19" s="107"/>
      <c r="B19" s="108"/>
      <c r="C19" s="108"/>
      <c r="D19" s="108"/>
      <c r="E19" s="108"/>
      <c r="F19" s="108"/>
      <c r="G19" s="108"/>
      <c r="H19" s="108"/>
      <c r="I19" s="85"/>
      <c r="J19" s="85"/>
      <c r="K19" s="109"/>
      <c r="L19" s="110"/>
      <c r="M19" s="111" t="str">
        <f t="shared" si="0"/>
        <v/>
      </c>
      <c r="N19" s="112"/>
      <c r="O19" s="113"/>
      <c r="P19" s="114">
        <f t="shared" si="1"/>
        <v>0</v>
      </c>
      <c r="Q19" s="114">
        <f t="shared" si="2"/>
        <v>0</v>
      </c>
      <c r="R19" s="108"/>
      <c r="S19" s="79" t="str">
        <f>IF(F19&lt;&gt;"",VLOOKUP(F19,Data!$D$3:$H$42,5,FALSE),"")</f>
        <v/>
      </c>
      <c r="T19" s="115" t="str">
        <f>IF(S19&lt;&gt;"",ROUNDDOWN(P19*S19*Data!$J$3*Data!$K$3,4),"")</f>
        <v/>
      </c>
      <c r="U19" s="115" t="str">
        <f>IF(S19&lt;&gt;"",ROUNDDOWN(Q19*S19*Data!$J$3*Data!$K$3,4),"")</f>
        <v/>
      </c>
      <c r="V19" s="116"/>
    </row>
    <row r="20" spans="1:22">
      <c r="A20" s="107"/>
      <c r="B20" s="108"/>
      <c r="C20" s="108"/>
      <c r="D20" s="108"/>
      <c r="E20" s="108"/>
      <c r="F20" s="108"/>
      <c r="G20" s="108"/>
      <c r="H20" s="108"/>
      <c r="I20" s="85"/>
      <c r="J20" s="85"/>
      <c r="K20" s="109"/>
      <c r="L20" s="110"/>
      <c r="M20" s="111" t="str">
        <f t="shared" si="0"/>
        <v/>
      </c>
      <c r="N20" s="112"/>
      <c r="O20" s="113"/>
      <c r="P20" s="114">
        <f t="shared" si="1"/>
        <v>0</v>
      </c>
      <c r="Q20" s="114">
        <f t="shared" si="2"/>
        <v>0</v>
      </c>
      <c r="R20" s="108"/>
      <c r="S20" s="79" t="str">
        <f>IF(F20&lt;&gt;"",VLOOKUP(F20,Data!$D$3:$H$42,5,FALSE),"")</f>
        <v/>
      </c>
      <c r="T20" s="115" t="str">
        <f>IF(S20&lt;&gt;"",ROUNDDOWN(P20*S20*Data!$J$3*Data!$K$3,4),"")</f>
        <v/>
      </c>
      <c r="U20" s="115" t="str">
        <f>IF(S20&lt;&gt;"",ROUNDDOWN(Q20*S20*Data!$J$3*Data!$K$3,4),"")</f>
        <v/>
      </c>
      <c r="V20" s="116"/>
    </row>
    <row r="21" spans="1:22">
      <c r="A21" s="107"/>
      <c r="B21" s="108"/>
      <c r="C21" s="108"/>
      <c r="D21" s="108"/>
      <c r="E21" s="108"/>
      <c r="F21" s="108"/>
      <c r="G21" s="108"/>
      <c r="H21" s="108"/>
      <c r="I21" s="85"/>
      <c r="J21" s="85"/>
      <c r="K21" s="109"/>
      <c r="L21" s="110"/>
      <c r="M21" s="111" t="str">
        <f t="shared" si="0"/>
        <v/>
      </c>
      <c r="N21" s="112"/>
      <c r="O21" s="113"/>
      <c r="P21" s="114">
        <f t="shared" si="1"/>
        <v>0</v>
      </c>
      <c r="Q21" s="114">
        <f t="shared" si="2"/>
        <v>0</v>
      </c>
      <c r="R21" s="108"/>
      <c r="S21" s="79" t="str">
        <f>IF(F21&lt;&gt;"",VLOOKUP(F21,Data!$D$3:$H$42,5,FALSE),"")</f>
        <v/>
      </c>
      <c r="T21" s="115" t="str">
        <f>IF(S21&lt;&gt;"",ROUNDDOWN(P21*S21*Data!$J$3*Data!$K$3,4),"")</f>
        <v/>
      </c>
      <c r="U21" s="115" t="str">
        <f>IF(S21&lt;&gt;"",ROUNDDOWN(Q21*S21*Data!$J$3*Data!$K$3,4),"")</f>
        <v/>
      </c>
      <c r="V21" s="116"/>
    </row>
    <row r="22" spans="1:22">
      <c r="A22" s="107"/>
      <c r="B22" s="108"/>
      <c r="C22" s="108"/>
      <c r="D22" s="108" t="s">
        <v>111</v>
      </c>
      <c r="E22" s="108"/>
      <c r="F22" s="108"/>
      <c r="G22" s="108"/>
      <c r="H22" s="108"/>
      <c r="I22" s="85"/>
      <c r="J22" s="85"/>
      <c r="K22" s="109"/>
      <c r="L22" s="110"/>
      <c r="M22" s="111" t="str">
        <f t="shared" si="0"/>
        <v/>
      </c>
      <c r="N22" s="112"/>
      <c r="O22" s="113"/>
      <c r="P22" s="114">
        <f t="shared" si="1"/>
        <v>0</v>
      </c>
      <c r="Q22" s="114">
        <f t="shared" si="2"/>
        <v>0</v>
      </c>
      <c r="R22" s="108"/>
      <c r="S22" s="79" t="str">
        <f>IF(F22&lt;&gt;"",VLOOKUP(F22,Data!$D$3:$H$42,5,FALSE),"")</f>
        <v/>
      </c>
      <c r="T22" s="115" t="str">
        <f>IF(S22&lt;&gt;"",ROUNDDOWN(P22*S22*Data!$J$3*Data!$K$3,4),"")</f>
        <v/>
      </c>
      <c r="U22" s="115" t="str">
        <f>IF(S22&lt;&gt;"",ROUNDDOWN(Q22*S22*Data!$J$3*Data!$K$3,4),"")</f>
        <v/>
      </c>
      <c r="V22" s="116"/>
    </row>
    <row r="23" spans="1:22">
      <c r="A23" s="107"/>
      <c r="B23" s="108"/>
      <c r="C23" s="108"/>
      <c r="D23" s="108" t="s">
        <v>111</v>
      </c>
      <c r="E23" s="108"/>
      <c r="F23" s="108"/>
      <c r="G23" s="108"/>
      <c r="H23" s="108"/>
      <c r="I23" s="85"/>
      <c r="J23" s="85"/>
      <c r="K23" s="109"/>
      <c r="L23" s="110"/>
      <c r="M23" s="111" t="str">
        <f t="shared" si="0"/>
        <v/>
      </c>
      <c r="N23" s="112"/>
      <c r="O23" s="113"/>
      <c r="P23" s="114">
        <f t="shared" si="1"/>
        <v>0</v>
      </c>
      <c r="Q23" s="114">
        <f t="shared" si="2"/>
        <v>0</v>
      </c>
      <c r="R23" s="108"/>
      <c r="S23" s="79" t="str">
        <f>IF(F23&lt;&gt;"",VLOOKUP(F23,Data!$D$3:$H$42,5,FALSE),"")</f>
        <v/>
      </c>
      <c r="T23" s="115" t="str">
        <f>IF(S23&lt;&gt;"",ROUNDDOWN(P23*S23*Data!$J$3*Data!$K$3,4),"")</f>
        <v/>
      </c>
      <c r="U23" s="115" t="str">
        <f>IF(S23&lt;&gt;"",ROUNDDOWN(Q23*S23*Data!$J$3*Data!$K$3,4),"")</f>
        <v/>
      </c>
      <c r="V23" s="116"/>
    </row>
    <row r="24" spans="1:22">
      <c r="A24" s="107"/>
      <c r="B24" s="108"/>
      <c r="C24" s="108"/>
      <c r="D24" s="108" t="s">
        <v>111</v>
      </c>
      <c r="E24" s="108"/>
      <c r="F24" s="108"/>
      <c r="G24" s="108"/>
      <c r="H24" s="108"/>
      <c r="I24" s="85"/>
      <c r="J24" s="85"/>
      <c r="K24" s="109"/>
      <c r="L24" s="110"/>
      <c r="M24" s="111" t="str">
        <f t="shared" si="0"/>
        <v/>
      </c>
      <c r="N24" s="112"/>
      <c r="O24" s="113"/>
      <c r="P24" s="114">
        <f t="shared" si="1"/>
        <v>0</v>
      </c>
      <c r="Q24" s="114">
        <f t="shared" si="2"/>
        <v>0</v>
      </c>
      <c r="R24" s="108"/>
      <c r="S24" s="79" t="str">
        <f>IF(F24&lt;&gt;"",VLOOKUP(F24,Data!$D$3:$H$42,5,FALSE),"")</f>
        <v/>
      </c>
      <c r="T24" s="115" t="str">
        <f>IF(S24&lt;&gt;"",ROUNDDOWN(P24*S24*Data!$J$3*Data!$K$3,4),"")</f>
        <v/>
      </c>
      <c r="U24" s="115" t="str">
        <f>IF(S24&lt;&gt;"",ROUNDDOWN(Q24*S24*Data!$J$3*Data!$K$3,4),"")</f>
        <v/>
      </c>
      <c r="V24" s="116"/>
    </row>
    <row r="25" spans="1:22">
      <c r="A25" s="117"/>
      <c r="B25" s="117"/>
      <c r="C25" s="118"/>
      <c r="D25" s="117"/>
      <c r="E25" s="117"/>
      <c r="F25" s="117"/>
      <c r="G25" s="117"/>
      <c r="H25" s="117"/>
      <c r="I25" s="117"/>
      <c r="J25" s="117"/>
      <c r="K25" s="117"/>
      <c r="L25" s="117"/>
      <c r="M25" s="117"/>
      <c r="N25" s="117"/>
      <c r="O25" s="71" t="s">
        <v>112</v>
      </c>
      <c r="P25" s="119">
        <f>SUM(P15:P24)</f>
        <v>0</v>
      </c>
      <c r="Q25" s="119">
        <f>SUM(Q15:Q24)</f>
        <v>60</v>
      </c>
      <c r="R25" s="118"/>
      <c r="S25" s="120"/>
      <c r="T25" s="119">
        <f>SUM(T15:T24)</f>
        <v>0</v>
      </c>
      <c r="U25" s="119">
        <f>SUM(U15:U24)</f>
        <v>34.54</v>
      </c>
    </row>
    <row r="26" spans="1:22">
      <c r="A26" s="117"/>
      <c r="B26" s="117"/>
      <c r="C26" s="118"/>
      <c r="D26" s="117"/>
      <c r="E26" s="117"/>
      <c r="F26" s="117"/>
      <c r="G26" s="117"/>
      <c r="H26" s="117"/>
      <c r="I26" s="117"/>
      <c r="J26" s="117"/>
      <c r="K26" s="117"/>
      <c r="L26" s="117"/>
      <c r="M26" s="117"/>
      <c r="N26" s="117"/>
      <c r="O26" s="121"/>
      <c r="P26" s="121"/>
      <c r="Q26" s="121"/>
      <c r="R26" s="118"/>
      <c r="S26" s="122"/>
    </row>
    <row r="27" spans="1:22" ht="33.6">
      <c r="A27" s="96" t="s">
        <v>113</v>
      </c>
      <c r="L27" s="97" t="s">
        <v>86</v>
      </c>
      <c r="M27" s="123"/>
      <c r="N27" s="124" t="s">
        <v>114</v>
      </c>
      <c r="O27" s="101"/>
    </row>
    <row r="28" spans="1:22" ht="13.5" customHeight="1">
      <c r="A28" s="463" t="s">
        <v>87</v>
      </c>
      <c r="B28" s="463" t="s">
        <v>88</v>
      </c>
      <c r="C28" s="466" t="s">
        <v>89</v>
      </c>
      <c r="D28" s="466" t="s">
        <v>90</v>
      </c>
      <c r="E28" s="466" t="s">
        <v>91</v>
      </c>
      <c r="F28" s="466" t="s">
        <v>92</v>
      </c>
      <c r="G28" s="478" t="s">
        <v>93</v>
      </c>
      <c r="H28" s="479"/>
      <c r="I28" s="484" t="s">
        <v>94</v>
      </c>
      <c r="J28" s="485"/>
      <c r="K28" s="486"/>
      <c r="L28" s="463" t="s">
        <v>95</v>
      </c>
      <c r="M28" s="481" t="s">
        <v>96</v>
      </c>
      <c r="N28" s="463" t="s">
        <v>97</v>
      </c>
      <c r="O28" s="467" t="s">
        <v>98</v>
      </c>
      <c r="P28" s="469" t="s">
        <v>99</v>
      </c>
      <c r="Q28" s="470"/>
      <c r="R28" s="466" t="s">
        <v>100</v>
      </c>
      <c r="S28" s="471" t="s">
        <v>101</v>
      </c>
      <c r="T28" s="473" t="s">
        <v>102</v>
      </c>
      <c r="U28" s="474"/>
      <c r="V28" s="471" t="s">
        <v>100</v>
      </c>
    </row>
    <row r="29" spans="1:22" ht="24.75" customHeight="1">
      <c r="A29" s="464"/>
      <c r="B29" s="465"/>
      <c r="C29" s="465"/>
      <c r="D29" s="465"/>
      <c r="E29" s="465"/>
      <c r="F29" s="465"/>
      <c r="G29" s="102" t="s">
        <v>103</v>
      </c>
      <c r="H29" s="103" t="s">
        <v>104</v>
      </c>
      <c r="I29" s="104" t="s">
        <v>105</v>
      </c>
      <c r="J29" s="104" t="s">
        <v>106</v>
      </c>
      <c r="K29" s="104" t="s">
        <v>107</v>
      </c>
      <c r="L29" s="464"/>
      <c r="M29" s="482"/>
      <c r="N29" s="465"/>
      <c r="O29" s="468"/>
      <c r="P29" s="105" t="s">
        <v>108</v>
      </c>
      <c r="Q29" s="105" t="s">
        <v>109</v>
      </c>
      <c r="R29" s="465"/>
      <c r="S29" s="472"/>
      <c r="T29" s="106" t="s">
        <v>108</v>
      </c>
      <c r="U29" s="106" t="s">
        <v>109</v>
      </c>
      <c r="V29" s="472"/>
    </row>
    <row r="30" spans="1:22">
      <c r="A30" s="107"/>
      <c r="B30" s="108"/>
      <c r="C30" s="108"/>
      <c r="D30" s="108"/>
      <c r="E30" s="108"/>
      <c r="F30" s="108"/>
      <c r="G30" s="108"/>
      <c r="H30" s="108"/>
      <c r="I30" s="125"/>
      <c r="J30" s="125"/>
      <c r="K30" s="125"/>
      <c r="L30" s="110"/>
      <c r="M30" s="126" t="str">
        <f t="shared" ref="M30:M36" si="3">IF(L30&lt;&gt;"","m2","")</f>
        <v/>
      </c>
      <c r="N30" s="127"/>
      <c r="O30" s="113"/>
      <c r="P30" s="114">
        <f>ROUNDDOWN(IF($G30="協定木材",ROUNDDOWN(L30,1)*IF(N30&lt;&gt;"",ROUNDDOWN($N30,4),1)/IF(O30="",1,ROUNDDOWN($O30,3))),4)</f>
        <v>0</v>
      </c>
      <c r="Q30" s="114">
        <f>ROUNDDOWN(IF($G30="国産合法木材",ROUNDDOWN(L30,1)*IF(N30&lt;&gt;"",ROUNDDOWN($N30,4),1)/IF(O30="",1,ROUNDDOWN($O30,3))),4)</f>
        <v>0</v>
      </c>
      <c r="R30" s="108"/>
      <c r="S30" s="79" t="str">
        <f>IF(F30&lt;&gt;"",VLOOKUP(F30,Data!$D$3:$H$42,5,FALSE),"")</f>
        <v/>
      </c>
      <c r="T30" s="115" t="str">
        <f>IF(S30&lt;&gt;"",ROUNDDOWN(P30*S30*Data!$J$3*Data!$K$3,4),"")</f>
        <v/>
      </c>
      <c r="U30" s="115" t="str">
        <f>IF(S30&lt;&gt;"",ROUNDDOWN(Q30*S30*Data!$J$3*Data!$K$3,4),"")</f>
        <v/>
      </c>
      <c r="V30" s="116"/>
    </row>
    <row r="31" spans="1:22">
      <c r="A31" s="107"/>
      <c r="B31" s="108"/>
      <c r="C31" s="108"/>
      <c r="D31" s="108"/>
      <c r="E31" s="108"/>
      <c r="F31" s="108"/>
      <c r="G31" s="108"/>
      <c r="H31" s="108"/>
      <c r="I31" s="125"/>
      <c r="J31" s="125"/>
      <c r="K31" s="125"/>
      <c r="L31" s="110"/>
      <c r="M31" s="126" t="str">
        <f t="shared" si="3"/>
        <v/>
      </c>
      <c r="N31" s="127"/>
      <c r="O31" s="113"/>
      <c r="P31" s="114">
        <f t="shared" ref="P31:P36" si="4">ROUNDDOWN(IF($G31="協定木材",ROUNDDOWN(L31,1)*IF(N31&lt;&gt;"",ROUNDDOWN($N31,4),1)/IF(O31="",1,ROUNDDOWN($O31,3))),4)</f>
        <v>0</v>
      </c>
      <c r="Q31" s="114">
        <f t="shared" ref="Q31:Q36" si="5">ROUNDDOWN(IF($G31="国産合法木材",ROUNDDOWN(L31,1)*IF(N31&lt;&gt;"",ROUNDDOWN($N31,4),1)/IF(O31="",1,ROUNDDOWN($O31,3))),4)</f>
        <v>0</v>
      </c>
      <c r="R31" s="108"/>
      <c r="S31" s="79" t="str">
        <f>IF(F31&lt;&gt;"",VLOOKUP(F31,Data!$D$3:$H$42,5,FALSE),"")</f>
        <v/>
      </c>
      <c r="T31" s="115" t="str">
        <f>IF(S31&lt;&gt;"",ROUNDDOWN(P31*S31*Data!$J$3*Data!$K$3,4),"")</f>
        <v/>
      </c>
      <c r="U31" s="115" t="str">
        <f>IF(S31&lt;&gt;"",ROUNDDOWN(Q31*S31*Data!$J$3*Data!$K$3,4),"")</f>
        <v/>
      </c>
      <c r="V31" s="116"/>
    </row>
    <row r="32" spans="1:22">
      <c r="A32" s="107"/>
      <c r="B32" s="108"/>
      <c r="C32" s="108"/>
      <c r="D32" s="108"/>
      <c r="E32" s="108"/>
      <c r="F32" s="108"/>
      <c r="G32" s="108"/>
      <c r="H32" s="108"/>
      <c r="I32" s="125"/>
      <c r="J32" s="125"/>
      <c r="K32" s="125"/>
      <c r="L32" s="110"/>
      <c r="M32" s="126" t="str">
        <f t="shared" si="3"/>
        <v/>
      </c>
      <c r="N32" s="127"/>
      <c r="O32" s="113"/>
      <c r="P32" s="114">
        <f t="shared" si="4"/>
        <v>0</v>
      </c>
      <c r="Q32" s="114">
        <f t="shared" si="5"/>
        <v>0</v>
      </c>
      <c r="R32" s="108"/>
      <c r="S32" s="79" t="str">
        <f>IF(F32&lt;&gt;"",VLOOKUP(F32,Data!$D$3:$H$42,5,FALSE),"")</f>
        <v/>
      </c>
      <c r="T32" s="115" t="str">
        <f>IF(S32&lt;&gt;"",ROUNDDOWN(P32*S32*Data!$J$3*Data!$K$3,4),"")</f>
        <v/>
      </c>
      <c r="U32" s="115" t="str">
        <f>IF(S32&lt;&gt;"",ROUNDDOWN(Q32*S32*Data!$J$3*Data!$K$3,4),"")</f>
        <v/>
      </c>
      <c r="V32" s="116"/>
    </row>
    <row r="33" spans="1:22">
      <c r="A33" s="107"/>
      <c r="B33" s="108"/>
      <c r="C33" s="108"/>
      <c r="D33" s="108"/>
      <c r="E33" s="108"/>
      <c r="F33" s="108"/>
      <c r="G33" s="108"/>
      <c r="H33" s="108"/>
      <c r="I33" s="85"/>
      <c r="J33" s="125"/>
      <c r="K33" s="125"/>
      <c r="L33" s="110"/>
      <c r="M33" s="126" t="str">
        <f t="shared" si="3"/>
        <v/>
      </c>
      <c r="N33" s="127"/>
      <c r="O33" s="113"/>
      <c r="P33" s="114">
        <f t="shared" si="4"/>
        <v>0</v>
      </c>
      <c r="Q33" s="114">
        <f t="shared" si="5"/>
        <v>0</v>
      </c>
      <c r="R33" s="108"/>
      <c r="S33" s="79" t="str">
        <f>IF(F33&lt;&gt;"",VLOOKUP(F33,Data!$D$3:$H$42,5,FALSE),"")</f>
        <v/>
      </c>
      <c r="T33" s="115" t="str">
        <f>IF(S33&lt;&gt;"",ROUNDDOWN(P33*S33*Data!$J$3*Data!$K$3,4),"")</f>
        <v/>
      </c>
      <c r="U33" s="115" t="str">
        <f>IF(S33&lt;&gt;"",ROUNDDOWN(Q33*S33*Data!$J$3*Data!$K$3,4),"")</f>
        <v/>
      </c>
      <c r="V33" s="116"/>
    </row>
    <row r="34" spans="1:22">
      <c r="A34" s="107"/>
      <c r="B34" s="108"/>
      <c r="C34" s="108"/>
      <c r="D34" s="108"/>
      <c r="E34" s="108"/>
      <c r="F34" s="108"/>
      <c r="G34" s="108"/>
      <c r="H34" s="108"/>
      <c r="I34" s="85"/>
      <c r="J34" s="125"/>
      <c r="K34" s="125"/>
      <c r="L34" s="110"/>
      <c r="M34" s="126" t="str">
        <f t="shared" si="3"/>
        <v/>
      </c>
      <c r="N34" s="127"/>
      <c r="O34" s="113"/>
      <c r="P34" s="114">
        <f t="shared" si="4"/>
        <v>0</v>
      </c>
      <c r="Q34" s="114">
        <f t="shared" si="5"/>
        <v>0</v>
      </c>
      <c r="R34" s="108"/>
      <c r="S34" s="79" t="str">
        <f>IF(F34&lt;&gt;"",VLOOKUP(F34,Data!$D$3:$H$42,5,FALSE),"")</f>
        <v/>
      </c>
      <c r="T34" s="115" t="str">
        <f>IF(S34&lt;&gt;"",ROUNDDOWN(P34*S34*Data!$J$3*Data!$K$3,4),"")</f>
        <v/>
      </c>
      <c r="U34" s="115" t="str">
        <f>IF(S34&lt;&gt;"",ROUNDDOWN(Q34*S34*Data!$J$3*Data!$K$3,4),"")</f>
        <v/>
      </c>
      <c r="V34" s="116"/>
    </row>
    <row r="35" spans="1:22">
      <c r="A35" s="107"/>
      <c r="B35" s="108"/>
      <c r="C35" s="108"/>
      <c r="D35" s="108"/>
      <c r="E35" s="108"/>
      <c r="F35" s="108"/>
      <c r="G35" s="108"/>
      <c r="H35" s="108"/>
      <c r="I35" s="85"/>
      <c r="J35" s="125"/>
      <c r="K35" s="125"/>
      <c r="L35" s="110"/>
      <c r="M35" s="126" t="str">
        <f t="shared" si="3"/>
        <v/>
      </c>
      <c r="N35" s="127"/>
      <c r="O35" s="113"/>
      <c r="P35" s="114">
        <f t="shared" si="4"/>
        <v>0</v>
      </c>
      <c r="Q35" s="114">
        <f t="shared" si="5"/>
        <v>0</v>
      </c>
      <c r="R35" s="108"/>
      <c r="S35" s="79" t="str">
        <f>IF(F35&lt;&gt;"",VLOOKUP(F35,Data!$D$3:$H$42,5,FALSE),"")</f>
        <v/>
      </c>
      <c r="T35" s="115" t="str">
        <f>IF(S35&lt;&gt;"",ROUNDDOWN(P35*S35*Data!$J$3*Data!$K$3,4),"")</f>
        <v/>
      </c>
      <c r="U35" s="115" t="str">
        <f>IF(S35&lt;&gt;"",ROUNDDOWN(Q35*S35*Data!$J$3*Data!$K$3,4),"")</f>
        <v/>
      </c>
      <c r="V35" s="116"/>
    </row>
    <row r="36" spans="1:22">
      <c r="A36" s="107"/>
      <c r="B36" s="108"/>
      <c r="C36" s="108"/>
      <c r="D36" s="108"/>
      <c r="E36" s="108"/>
      <c r="F36" s="108"/>
      <c r="G36" s="108"/>
      <c r="H36" s="108"/>
      <c r="I36" s="85"/>
      <c r="J36" s="125"/>
      <c r="K36" s="125"/>
      <c r="L36" s="110"/>
      <c r="M36" s="126" t="str">
        <f t="shared" si="3"/>
        <v/>
      </c>
      <c r="N36" s="127"/>
      <c r="O36" s="113"/>
      <c r="P36" s="114">
        <f t="shared" si="4"/>
        <v>0</v>
      </c>
      <c r="Q36" s="114">
        <f t="shared" si="5"/>
        <v>0</v>
      </c>
      <c r="R36" s="108"/>
      <c r="S36" s="79" t="str">
        <f>IF(F36&lt;&gt;"",VLOOKUP(F36,Data!$D$3:$H$42,5,FALSE),"")</f>
        <v/>
      </c>
      <c r="T36" s="115" t="str">
        <f>IF(S36&lt;&gt;"",ROUNDDOWN(P36*S36*Data!$J$3*Data!$K$3,4),"")</f>
        <v/>
      </c>
      <c r="U36" s="115" t="str">
        <f>IF(S36&lt;&gt;"",ROUNDDOWN(Q36*S36*Data!$J$3*Data!$K$3,4),"")</f>
        <v/>
      </c>
      <c r="V36" s="116"/>
    </row>
    <row r="37" spans="1:22">
      <c r="O37" s="71" t="s">
        <v>112</v>
      </c>
      <c r="P37" s="119">
        <f>SUM(P30:P36)</f>
        <v>0</v>
      </c>
      <c r="Q37" s="119">
        <f>SUM(Q30:Q36)</f>
        <v>0</v>
      </c>
      <c r="S37" s="120"/>
      <c r="T37" s="119">
        <f>SUM(T30:T36)</f>
        <v>0</v>
      </c>
      <c r="U37" s="119">
        <f>SUM(U30:U36)</f>
        <v>0</v>
      </c>
      <c r="V37" s="116"/>
    </row>
    <row r="39" spans="1:22" ht="33.6">
      <c r="A39" s="96" t="s">
        <v>115</v>
      </c>
      <c r="L39" s="97" t="s">
        <v>86</v>
      </c>
      <c r="N39" s="231" t="s">
        <v>285</v>
      </c>
      <c r="O39" s="101"/>
    </row>
    <row r="40" spans="1:22">
      <c r="A40" s="463" t="s">
        <v>87</v>
      </c>
      <c r="B40" s="463" t="s">
        <v>88</v>
      </c>
      <c r="C40" s="466" t="s">
        <v>89</v>
      </c>
      <c r="D40" s="466" t="s">
        <v>90</v>
      </c>
      <c r="E40" s="466" t="s">
        <v>91</v>
      </c>
      <c r="F40" s="466" t="s">
        <v>92</v>
      </c>
      <c r="G40" s="478" t="s">
        <v>93</v>
      </c>
      <c r="H40" s="479"/>
      <c r="I40" s="478" t="s">
        <v>94</v>
      </c>
      <c r="J40" s="480"/>
      <c r="K40" s="479"/>
      <c r="L40" s="463" t="s">
        <v>116</v>
      </c>
      <c r="M40" s="466" t="s">
        <v>96</v>
      </c>
      <c r="N40" s="467" t="s">
        <v>239</v>
      </c>
      <c r="O40" s="467" t="s">
        <v>98</v>
      </c>
      <c r="P40" s="469" t="s">
        <v>99</v>
      </c>
      <c r="Q40" s="470"/>
      <c r="R40" s="466" t="s">
        <v>100</v>
      </c>
      <c r="S40" s="471" t="s">
        <v>101</v>
      </c>
      <c r="T40" s="473" t="s">
        <v>102</v>
      </c>
      <c r="U40" s="474"/>
      <c r="V40" s="471" t="s">
        <v>100</v>
      </c>
    </row>
    <row r="41" spans="1:22" ht="24.75" customHeight="1">
      <c r="A41" s="464"/>
      <c r="B41" s="465"/>
      <c r="C41" s="465"/>
      <c r="D41" s="465"/>
      <c r="E41" s="465"/>
      <c r="F41" s="465"/>
      <c r="G41" s="102" t="s">
        <v>103</v>
      </c>
      <c r="H41" s="103" t="s">
        <v>104</v>
      </c>
      <c r="I41" s="102" t="s">
        <v>105</v>
      </c>
      <c r="J41" s="102" t="s">
        <v>106</v>
      </c>
      <c r="K41" s="102" t="s">
        <v>107</v>
      </c>
      <c r="L41" s="464"/>
      <c r="M41" s="465"/>
      <c r="N41" s="483"/>
      <c r="O41" s="468"/>
      <c r="P41" s="105" t="s">
        <v>108</v>
      </c>
      <c r="Q41" s="105" t="s">
        <v>109</v>
      </c>
      <c r="R41" s="465"/>
      <c r="S41" s="472"/>
      <c r="T41" s="106" t="s">
        <v>108</v>
      </c>
      <c r="U41" s="106" t="s">
        <v>109</v>
      </c>
      <c r="V41" s="472"/>
    </row>
    <row r="42" spans="1:22">
      <c r="A42" s="107"/>
      <c r="B42" s="108"/>
      <c r="C42" s="108"/>
      <c r="D42" s="108"/>
      <c r="E42" s="108"/>
      <c r="F42" s="108"/>
      <c r="G42" s="108"/>
      <c r="H42" s="108"/>
      <c r="I42" s="128"/>
      <c r="J42" s="129"/>
      <c r="K42" s="129"/>
      <c r="L42" s="110"/>
      <c r="M42" s="130"/>
      <c r="N42" s="131"/>
      <c r="O42" s="113"/>
      <c r="P42" s="132">
        <f>ROUNDDOWN(IF($G42="協定木材",ROUNDDOWN(I42,4)*ROUNDDOWN(J42,3)*ROUNDDOWN(K42,3)*ROUNDDOWN(L42,1)*IF(N42&lt;&gt;"",ROUNDDOWN($N42,3),1)/IF(O42="",1,1-ROUNDDOWN($O42,3))),4)</f>
        <v>0</v>
      </c>
      <c r="Q42" s="132">
        <f>ROUNDDOWN(IF($G42="国産合法木材",ROUNDDOWN(I42,3)*ROUNDDOWN(J42,3)*ROUNDDOWN(K42,3)*ROUNDDOWN(L42,1)*IF(N42&lt;&gt;"",ROUNDDOWN($N42,3),1)/IF(O42="",1,1-ROUNDDOWN($O42,3))),4)</f>
        <v>0</v>
      </c>
      <c r="R42" s="108"/>
      <c r="S42" s="79" t="str">
        <f>IF(F42&lt;&gt;"",VLOOKUP(F42,Data!$D$3:$H$42,5,FALSE),"")</f>
        <v/>
      </c>
      <c r="T42" s="115" t="str">
        <f>IF(S42&lt;&gt;"",ROUNDDOWN(P42*S42*Data!$J$3*Data!$K$3,4),"")</f>
        <v/>
      </c>
      <c r="U42" s="115" t="str">
        <f>IF(S42&lt;&gt;"",ROUNDDOWN(Q42*S42*Data!$J$3*Data!$K$3,4),"")</f>
        <v/>
      </c>
      <c r="V42" s="116"/>
    </row>
    <row r="43" spans="1:22">
      <c r="A43" s="107"/>
      <c r="B43" s="108"/>
      <c r="C43" s="108"/>
      <c r="D43" s="108"/>
      <c r="E43" s="108"/>
      <c r="F43" s="108"/>
      <c r="G43" s="108"/>
      <c r="H43" s="108"/>
      <c r="I43" s="129"/>
      <c r="J43" s="129"/>
      <c r="K43" s="129"/>
      <c r="L43" s="110"/>
      <c r="M43" s="130"/>
      <c r="N43" s="131"/>
      <c r="O43" s="113"/>
      <c r="P43" s="132">
        <f t="shared" ref="P43:P50" si="6">ROUNDDOWN(IF($G43="協定木材",ROUNDDOWN(I43,4)*ROUNDDOWN(J43,3)*ROUNDDOWN(K43,3)*ROUNDDOWN(L43,1)*IF(N43&lt;&gt;"",ROUNDDOWN($N43,3),1)/IF(O43="",1,1-ROUNDDOWN($O43,3))),4)</f>
        <v>0</v>
      </c>
      <c r="Q43" s="132">
        <f t="shared" ref="Q43:Q50" si="7">ROUNDDOWN(IF($G43="国産合法木材",ROUNDDOWN(I43,3)*ROUNDDOWN(J43,3)*ROUNDDOWN(K43,3)*ROUNDDOWN(L43,1)*IF(N43&lt;&gt;"",ROUNDDOWN($N43,3),1)/IF(O43="",1,1-ROUNDDOWN($O43,3))),4)</f>
        <v>0</v>
      </c>
      <c r="R43" s="108"/>
      <c r="S43" s="79" t="str">
        <f>IF(F43&lt;&gt;"",VLOOKUP(F43,Data!$D$3:$H$42,5,FALSE),"")</f>
        <v/>
      </c>
      <c r="T43" s="115" t="str">
        <f>IF(S43&lt;&gt;"",ROUNDDOWN(P43*S43*Data!$J$3*Data!$K$3,4),"")</f>
        <v/>
      </c>
      <c r="U43" s="115" t="str">
        <f>IF(S43&lt;&gt;"",ROUNDDOWN(Q43*S43*Data!$J$3*Data!$K$3,4),"")</f>
        <v/>
      </c>
      <c r="V43" s="116"/>
    </row>
    <row r="44" spans="1:22">
      <c r="A44" s="107"/>
      <c r="B44" s="108"/>
      <c r="C44" s="108"/>
      <c r="D44" s="108"/>
      <c r="E44" s="108"/>
      <c r="F44" s="108"/>
      <c r="G44" s="108"/>
      <c r="H44" s="108"/>
      <c r="I44" s="129"/>
      <c r="J44" s="129"/>
      <c r="K44" s="129"/>
      <c r="L44" s="110"/>
      <c r="M44" s="130"/>
      <c r="N44" s="131"/>
      <c r="O44" s="113"/>
      <c r="P44" s="132">
        <f t="shared" si="6"/>
        <v>0</v>
      </c>
      <c r="Q44" s="132">
        <f t="shared" si="7"/>
        <v>0</v>
      </c>
      <c r="R44" s="108"/>
      <c r="S44" s="79" t="str">
        <f>IF(F44&lt;&gt;"",VLOOKUP(F44,Data!$D$3:$H$42,5,FALSE),"")</f>
        <v/>
      </c>
      <c r="T44" s="115" t="str">
        <f>IF(S44&lt;&gt;"",ROUNDDOWN(P44*S44*Data!$J$3*Data!$K$3,4),"")</f>
        <v/>
      </c>
      <c r="U44" s="115" t="str">
        <f>IF(S44&lt;&gt;"",ROUNDDOWN(Q44*S44*Data!$J$3*Data!$K$3,4),"")</f>
        <v/>
      </c>
      <c r="V44" s="116"/>
    </row>
    <row r="45" spans="1:22">
      <c r="A45" s="107"/>
      <c r="B45" s="108"/>
      <c r="C45" s="108"/>
      <c r="D45" s="108"/>
      <c r="E45" s="108"/>
      <c r="F45" s="108"/>
      <c r="G45" s="108"/>
      <c r="H45" s="108"/>
      <c r="I45" s="129"/>
      <c r="J45" s="129"/>
      <c r="K45" s="129"/>
      <c r="L45" s="110"/>
      <c r="M45" s="130"/>
      <c r="N45" s="131"/>
      <c r="O45" s="113"/>
      <c r="P45" s="132">
        <f t="shared" si="6"/>
        <v>0</v>
      </c>
      <c r="Q45" s="132">
        <f t="shared" si="7"/>
        <v>0</v>
      </c>
      <c r="R45" s="108"/>
      <c r="S45" s="79" t="str">
        <f>IF(F45&lt;&gt;"",VLOOKUP(F45,Data!$D$3:$H$42,5,FALSE),"")</f>
        <v/>
      </c>
      <c r="T45" s="115" t="str">
        <f>IF(S45&lt;&gt;"",ROUNDDOWN(P45*S45*Data!$J$3*Data!$K$3,4),"")</f>
        <v/>
      </c>
      <c r="U45" s="115" t="str">
        <f>IF(S45&lt;&gt;"",ROUNDDOWN(Q45*S45*Data!$J$3*Data!$K$3,4),"")</f>
        <v/>
      </c>
      <c r="V45" s="116"/>
    </row>
    <row r="46" spans="1:22">
      <c r="A46" s="107"/>
      <c r="B46" s="108"/>
      <c r="C46" s="108"/>
      <c r="D46" s="108"/>
      <c r="E46" s="108"/>
      <c r="F46" s="108"/>
      <c r="G46" s="108"/>
      <c r="H46" s="108"/>
      <c r="I46" s="129"/>
      <c r="J46" s="129"/>
      <c r="K46" s="129"/>
      <c r="L46" s="110"/>
      <c r="M46" s="130"/>
      <c r="N46" s="131"/>
      <c r="O46" s="113"/>
      <c r="P46" s="132">
        <f t="shared" si="6"/>
        <v>0</v>
      </c>
      <c r="Q46" s="132">
        <f t="shared" si="7"/>
        <v>0</v>
      </c>
      <c r="R46" s="108"/>
      <c r="S46" s="79" t="str">
        <f>IF(F46&lt;&gt;"",VLOOKUP(F46,Data!$D$3:$H$42,5,FALSE),"")</f>
        <v/>
      </c>
      <c r="T46" s="115" t="str">
        <f>IF(S46&lt;&gt;"",ROUNDDOWN(P46*S46*Data!$J$3*Data!$K$3,4),"")</f>
        <v/>
      </c>
      <c r="U46" s="115" t="str">
        <f>IF(S46&lt;&gt;"",ROUNDDOWN(Q46*S46*Data!$J$3*Data!$K$3,4),"")</f>
        <v/>
      </c>
      <c r="V46" s="116"/>
    </row>
    <row r="47" spans="1:22">
      <c r="A47" s="107"/>
      <c r="B47" s="108"/>
      <c r="C47" s="108"/>
      <c r="D47" s="108"/>
      <c r="E47" s="108"/>
      <c r="F47" s="108"/>
      <c r="G47" s="108"/>
      <c r="H47" s="108"/>
      <c r="I47" s="129"/>
      <c r="J47" s="129"/>
      <c r="K47" s="108"/>
      <c r="L47" s="110"/>
      <c r="M47" s="130"/>
      <c r="N47" s="131"/>
      <c r="O47" s="113"/>
      <c r="P47" s="132">
        <f t="shared" si="6"/>
        <v>0</v>
      </c>
      <c r="Q47" s="132">
        <f t="shared" si="7"/>
        <v>0</v>
      </c>
      <c r="R47" s="108"/>
      <c r="S47" s="79" t="str">
        <f>IF(F47&lt;&gt;"",VLOOKUP(F47,Data!$D$3:$H$42,5,FALSE),"")</f>
        <v/>
      </c>
      <c r="T47" s="115" t="str">
        <f>IF(S47&lt;&gt;"",ROUNDDOWN(P47*S47*Data!$J$3*Data!$K$3,4),"")</f>
        <v/>
      </c>
      <c r="U47" s="115" t="str">
        <f>IF(S47&lt;&gt;"",ROUNDDOWN(Q47*S47*Data!$J$3*Data!$K$3,4),"")</f>
        <v/>
      </c>
      <c r="V47" s="116"/>
    </row>
    <row r="48" spans="1:22">
      <c r="A48" s="107"/>
      <c r="B48" s="108"/>
      <c r="C48" s="108"/>
      <c r="D48" s="108"/>
      <c r="E48" s="108"/>
      <c r="F48" s="108"/>
      <c r="G48" s="108"/>
      <c r="H48" s="108"/>
      <c r="I48" s="129"/>
      <c r="J48" s="129"/>
      <c r="K48" s="108"/>
      <c r="L48" s="110"/>
      <c r="M48" s="130"/>
      <c r="N48" s="131"/>
      <c r="O48" s="113"/>
      <c r="P48" s="132">
        <f t="shared" si="6"/>
        <v>0</v>
      </c>
      <c r="Q48" s="132">
        <f t="shared" si="7"/>
        <v>0</v>
      </c>
      <c r="R48" s="108"/>
      <c r="S48" s="79" t="str">
        <f>IF(F48&lt;&gt;"",VLOOKUP(F48,Data!$D$3:$H$42,5,FALSE),"")</f>
        <v/>
      </c>
      <c r="T48" s="115" t="str">
        <f>IF(S48&lt;&gt;"",ROUNDDOWN(P48*S48*Data!$J$3*Data!$K$3,4),"")</f>
        <v/>
      </c>
      <c r="U48" s="115" t="str">
        <f>IF(S48&lt;&gt;"",ROUNDDOWN(Q48*S48*Data!$J$3*Data!$K$3,4),"")</f>
        <v/>
      </c>
      <c r="V48" s="116"/>
    </row>
    <row r="49" spans="1:22">
      <c r="A49" s="107"/>
      <c r="B49" s="108"/>
      <c r="C49" s="108"/>
      <c r="D49" s="108"/>
      <c r="E49" s="108"/>
      <c r="F49" s="108"/>
      <c r="G49" s="108"/>
      <c r="H49" s="108"/>
      <c r="I49" s="129"/>
      <c r="J49" s="129"/>
      <c r="K49" s="108"/>
      <c r="L49" s="110"/>
      <c r="M49" s="130"/>
      <c r="N49" s="131"/>
      <c r="O49" s="113"/>
      <c r="P49" s="132">
        <f t="shared" si="6"/>
        <v>0</v>
      </c>
      <c r="Q49" s="132">
        <f t="shared" si="7"/>
        <v>0</v>
      </c>
      <c r="R49" s="108"/>
      <c r="S49" s="79" t="str">
        <f>IF(F49&lt;&gt;"",VLOOKUP(F49,Data!$D$3:$H$42,5,FALSE),"")</f>
        <v/>
      </c>
      <c r="T49" s="115" t="str">
        <f>IF(S49&lt;&gt;"",ROUNDDOWN(P49*S49*Data!$J$3*Data!$K$3,4),"")</f>
        <v/>
      </c>
      <c r="U49" s="115" t="str">
        <f>IF(S49&lt;&gt;"",ROUNDDOWN(Q49*S49*Data!$J$3*Data!$K$3,4),"")</f>
        <v/>
      </c>
      <c r="V49" s="116"/>
    </row>
    <row r="50" spans="1:22">
      <c r="A50" s="107"/>
      <c r="B50" s="108"/>
      <c r="C50" s="108"/>
      <c r="D50" s="108"/>
      <c r="E50" s="108"/>
      <c r="F50" s="108"/>
      <c r="G50" s="108"/>
      <c r="H50" s="108"/>
      <c r="I50" s="129"/>
      <c r="J50" s="129"/>
      <c r="K50" s="108"/>
      <c r="L50" s="110"/>
      <c r="M50" s="130"/>
      <c r="N50" s="131"/>
      <c r="O50" s="113"/>
      <c r="P50" s="132">
        <f t="shared" si="6"/>
        <v>0</v>
      </c>
      <c r="Q50" s="132">
        <f t="shared" si="7"/>
        <v>0</v>
      </c>
      <c r="R50" s="108"/>
      <c r="S50" s="79" t="str">
        <f>IF(F50&lt;&gt;"",VLOOKUP(F50,Data!$D$3:$H$42,5,FALSE),"")</f>
        <v/>
      </c>
      <c r="T50" s="115" t="str">
        <f>IF(S50&lt;&gt;"",ROUNDDOWN(P50*S50*Data!$J$3*Data!$K$3,4),"")</f>
        <v/>
      </c>
      <c r="U50" s="115" t="str">
        <f>IF(S50&lt;&gt;"",ROUNDDOWN(Q50*S50*Data!$J$3*Data!$K$3,4),"")</f>
        <v/>
      </c>
      <c r="V50" s="116"/>
    </row>
    <row r="51" spans="1:22">
      <c r="O51" s="71" t="s">
        <v>112</v>
      </c>
      <c r="P51" s="119">
        <f>SUM(P42:P50)</f>
        <v>0</v>
      </c>
      <c r="Q51" s="119">
        <f>SUM(Q42:Q50)</f>
        <v>0</v>
      </c>
      <c r="S51" s="120"/>
      <c r="T51" s="119">
        <f>SUM(T42:T50)</f>
        <v>0</v>
      </c>
      <c r="U51" s="119">
        <f>SUM(U42:U50)</f>
        <v>0</v>
      </c>
    </row>
    <row r="53" spans="1:22" ht="33.6">
      <c r="A53" s="96" t="s">
        <v>117</v>
      </c>
      <c r="L53" s="97" t="s">
        <v>86</v>
      </c>
      <c r="M53" s="123"/>
      <c r="N53" s="124" t="s">
        <v>114</v>
      </c>
      <c r="O53" s="101"/>
    </row>
    <row r="54" spans="1:22">
      <c r="A54" s="463" t="s">
        <v>87</v>
      </c>
      <c r="B54" s="463" t="s">
        <v>88</v>
      </c>
      <c r="C54" s="466" t="s">
        <v>89</v>
      </c>
      <c r="D54" s="466" t="s">
        <v>90</v>
      </c>
      <c r="E54" s="466" t="s">
        <v>91</v>
      </c>
      <c r="F54" s="466" t="s">
        <v>92</v>
      </c>
      <c r="G54" s="478" t="s">
        <v>93</v>
      </c>
      <c r="H54" s="479"/>
      <c r="I54" s="478" t="s">
        <v>94</v>
      </c>
      <c r="J54" s="480"/>
      <c r="K54" s="479"/>
      <c r="L54" s="463" t="s">
        <v>116</v>
      </c>
      <c r="M54" s="466" t="s">
        <v>96</v>
      </c>
      <c r="N54" s="463" t="s">
        <v>239</v>
      </c>
      <c r="O54" s="467" t="s">
        <v>98</v>
      </c>
      <c r="P54" s="469" t="s">
        <v>99</v>
      </c>
      <c r="Q54" s="470"/>
      <c r="R54" s="466" t="s">
        <v>100</v>
      </c>
      <c r="S54" s="471" t="s">
        <v>101</v>
      </c>
      <c r="T54" s="473" t="s">
        <v>102</v>
      </c>
      <c r="U54" s="474"/>
      <c r="V54" s="471" t="s">
        <v>100</v>
      </c>
    </row>
    <row r="55" spans="1:22" ht="24.75" customHeight="1">
      <c r="A55" s="464"/>
      <c r="B55" s="465"/>
      <c r="C55" s="465"/>
      <c r="D55" s="465"/>
      <c r="E55" s="465"/>
      <c r="F55" s="465"/>
      <c r="G55" s="102" t="s">
        <v>103</v>
      </c>
      <c r="H55" s="103" t="s">
        <v>104</v>
      </c>
      <c r="I55" s="102" t="s">
        <v>105</v>
      </c>
      <c r="J55" s="102" t="s">
        <v>106</v>
      </c>
      <c r="K55" s="102" t="s">
        <v>107</v>
      </c>
      <c r="L55" s="464"/>
      <c r="M55" s="465"/>
      <c r="N55" s="465"/>
      <c r="O55" s="468"/>
      <c r="P55" s="105" t="s">
        <v>108</v>
      </c>
      <c r="Q55" s="105" t="s">
        <v>109</v>
      </c>
      <c r="R55" s="465"/>
      <c r="S55" s="472"/>
      <c r="T55" s="106" t="s">
        <v>108</v>
      </c>
      <c r="U55" s="106" t="s">
        <v>109</v>
      </c>
      <c r="V55" s="472"/>
    </row>
    <row r="56" spans="1:22">
      <c r="A56" s="107"/>
      <c r="B56" s="108"/>
      <c r="C56" s="108"/>
      <c r="D56" s="108"/>
      <c r="E56" s="108"/>
      <c r="F56" s="108"/>
      <c r="G56" s="108"/>
      <c r="H56" s="108"/>
      <c r="I56" s="129"/>
      <c r="J56" s="129"/>
      <c r="K56" s="129"/>
      <c r="L56" s="110"/>
      <c r="M56" s="130"/>
      <c r="N56" s="127"/>
      <c r="O56" s="113"/>
      <c r="P56" s="114">
        <f>ROUNDDOWN(IF($G56="協定木材",ROUNDDOWN(I56,3)*ROUNDDOWN(J56,3)*ROUNDDOWN(K56,3)*ROUNDDOWN(L56,1)*IF(N56&lt;&gt;"",ROUNDDOWN($N56,4),1)/IF(O56="",1,1-ROUNDDOWN($O56,3))),4)</f>
        <v>0</v>
      </c>
      <c r="Q56" s="114">
        <f>ROUNDDOWN(IF($G56="国産合法木材",ROUNDDOWN(I56,3)*ROUNDDOWN(J56,3)*ROUNDDOWN(K56,3)*ROUNDDOWN(L56,1)*IF(N56&lt;&gt;"",ROUNDDOWN($N56,4),1)/IF(O56="",1,1-ROUNDDOWN($O56,3))),4)</f>
        <v>0</v>
      </c>
      <c r="R56" s="108"/>
      <c r="S56" s="79" t="str">
        <f>IF(F56&lt;&gt;"",VLOOKUP(F56,Data!$D$3:$H$42,5,FALSE),"")</f>
        <v/>
      </c>
      <c r="T56" s="115" t="str">
        <f>IF(S56&lt;&gt;"",ROUNDDOWN(P56*S56*Data!$J$3*Data!$K$3,4),"")</f>
        <v/>
      </c>
      <c r="U56" s="115" t="str">
        <f>IF(S56&lt;&gt;"",ROUNDDOWN(Q56*S56*Data!$J$3*Data!$K$3,4),"")</f>
        <v/>
      </c>
      <c r="V56" s="116"/>
    </row>
    <row r="57" spans="1:22">
      <c r="A57" s="107"/>
      <c r="B57" s="108"/>
      <c r="C57" s="108"/>
      <c r="D57" s="108"/>
      <c r="E57" s="108"/>
      <c r="F57" s="108"/>
      <c r="G57" s="108"/>
      <c r="H57" s="108"/>
      <c r="I57" s="129"/>
      <c r="J57" s="129"/>
      <c r="K57" s="129"/>
      <c r="L57" s="110"/>
      <c r="M57" s="130"/>
      <c r="N57" s="127"/>
      <c r="O57" s="113"/>
      <c r="P57" s="114">
        <f t="shared" ref="P57:P64" si="8">ROUNDDOWN(IF($G57="協定木材",ROUNDDOWN(I57,3)*ROUNDDOWN(J57,3)*ROUNDDOWN(K57,3)*ROUNDDOWN(L57,1)*IF(N57&lt;&gt;"",ROUNDDOWN($N57,4),1)/IF(O57="",1,1-ROUNDDOWN($O57,3))),4)</f>
        <v>0</v>
      </c>
      <c r="Q57" s="114">
        <f t="shared" ref="Q57:Q64" si="9">ROUNDDOWN(IF($G57="国産合法木材",ROUNDDOWN(I57,3)*ROUNDDOWN(J57,3)*ROUNDDOWN(K57,3)*ROUNDDOWN(L57,1)*IF(N57&lt;&gt;"",ROUNDDOWN($N57,4),1)/IF(O57="",1,1-ROUNDDOWN($O57,3))),4)</f>
        <v>0</v>
      </c>
      <c r="R57" s="108"/>
      <c r="S57" s="79" t="str">
        <f>IF(F57&lt;&gt;"",VLOOKUP(F57,Data!$D$3:$H$42,5,FALSE),"")</f>
        <v/>
      </c>
      <c r="T57" s="115" t="str">
        <f>IF(S57&lt;&gt;"",ROUNDDOWN(P57*S57*Data!$J$3*Data!$K$3,4),"")</f>
        <v/>
      </c>
      <c r="U57" s="115" t="str">
        <f>IF(S57&lt;&gt;"",ROUNDDOWN(Q57*S57*Data!$J$3*Data!$K$3,4),"")</f>
        <v/>
      </c>
      <c r="V57" s="116"/>
    </row>
    <row r="58" spans="1:22">
      <c r="A58" s="107"/>
      <c r="B58" s="108"/>
      <c r="C58" s="108"/>
      <c r="D58" s="108"/>
      <c r="E58" s="108"/>
      <c r="F58" s="108"/>
      <c r="G58" s="108"/>
      <c r="H58" s="108"/>
      <c r="I58" s="129"/>
      <c r="J58" s="129"/>
      <c r="K58" s="108"/>
      <c r="L58" s="110"/>
      <c r="M58" s="130"/>
      <c r="N58" s="127"/>
      <c r="O58" s="113"/>
      <c r="P58" s="114">
        <f t="shared" si="8"/>
        <v>0</v>
      </c>
      <c r="Q58" s="114">
        <f t="shared" si="9"/>
        <v>0</v>
      </c>
      <c r="R58" s="108"/>
      <c r="S58" s="79" t="str">
        <f>IF(F58&lt;&gt;"",VLOOKUP(F58,Data!$D$3:$H$42,5,FALSE),"")</f>
        <v/>
      </c>
      <c r="T58" s="115" t="str">
        <f>IF(S58&lt;&gt;"",ROUNDDOWN(P58*S58*Data!$J$3*Data!$K$3,4),"")</f>
        <v/>
      </c>
      <c r="U58" s="115" t="str">
        <f>IF(S58&lt;&gt;"",ROUNDDOWN(Q58*S58*Data!$J$3*Data!$K$3,4),"")</f>
        <v/>
      </c>
      <c r="V58" s="116"/>
    </row>
    <row r="59" spans="1:22">
      <c r="A59" s="107"/>
      <c r="B59" s="108"/>
      <c r="C59" s="108"/>
      <c r="D59" s="108"/>
      <c r="E59" s="108"/>
      <c r="F59" s="108"/>
      <c r="G59" s="108"/>
      <c r="H59" s="108"/>
      <c r="I59" s="129"/>
      <c r="J59" s="129"/>
      <c r="K59" s="129"/>
      <c r="L59" s="110"/>
      <c r="M59" s="130"/>
      <c r="N59" s="127"/>
      <c r="O59" s="113"/>
      <c r="P59" s="114">
        <f t="shared" si="8"/>
        <v>0</v>
      </c>
      <c r="Q59" s="114">
        <f t="shared" si="9"/>
        <v>0</v>
      </c>
      <c r="R59" s="108"/>
      <c r="S59" s="79" t="str">
        <f>IF(F59&lt;&gt;"",VLOOKUP(F59,Data!$D$3:$H$42,5,FALSE),"")</f>
        <v/>
      </c>
      <c r="T59" s="115" t="str">
        <f>IF(S59&lt;&gt;"",ROUNDDOWN(P59*S59*Data!$J$3*Data!$K$3,4),"")</f>
        <v/>
      </c>
      <c r="U59" s="115" t="str">
        <f>IF(S59&lt;&gt;"",ROUNDDOWN(Q59*S59*Data!$J$3*Data!$K$3,4),"")</f>
        <v/>
      </c>
      <c r="V59" s="116"/>
    </row>
    <row r="60" spans="1:22">
      <c r="A60" s="107"/>
      <c r="B60" s="108"/>
      <c r="C60" s="108"/>
      <c r="D60" s="108"/>
      <c r="E60" s="108"/>
      <c r="F60" s="108"/>
      <c r="G60" s="108"/>
      <c r="H60" s="108"/>
      <c r="I60" s="129"/>
      <c r="J60" s="129"/>
      <c r="K60" s="129"/>
      <c r="L60" s="110"/>
      <c r="M60" s="130"/>
      <c r="N60" s="127"/>
      <c r="O60" s="113"/>
      <c r="P60" s="114">
        <f t="shared" si="8"/>
        <v>0</v>
      </c>
      <c r="Q60" s="114">
        <f t="shared" si="9"/>
        <v>0</v>
      </c>
      <c r="R60" s="108"/>
      <c r="S60" s="79" t="str">
        <f>IF(F60&lt;&gt;"",VLOOKUP(F60,Data!$D$3:$H$42,5,FALSE),"")</f>
        <v/>
      </c>
      <c r="T60" s="115" t="str">
        <f>IF(S60&lt;&gt;"",ROUNDDOWN(P60*S60*Data!$J$3*Data!$K$3,4),"")</f>
        <v/>
      </c>
      <c r="U60" s="115" t="str">
        <f>IF(S60&lt;&gt;"",ROUNDDOWN(Q60*S60*Data!$J$3*Data!$K$3,4),"")</f>
        <v/>
      </c>
      <c r="V60" s="116"/>
    </row>
    <row r="61" spans="1:22">
      <c r="A61" s="107"/>
      <c r="B61" s="108"/>
      <c r="C61" s="108"/>
      <c r="D61" s="108"/>
      <c r="E61" s="108"/>
      <c r="F61" s="108"/>
      <c r="G61" s="108"/>
      <c r="H61" s="108"/>
      <c r="I61" s="129"/>
      <c r="J61" s="129"/>
      <c r="K61" s="108"/>
      <c r="L61" s="110"/>
      <c r="M61" s="130"/>
      <c r="N61" s="127"/>
      <c r="O61" s="113"/>
      <c r="P61" s="114">
        <f t="shared" si="8"/>
        <v>0</v>
      </c>
      <c r="Q61" s="114">
        <f t="shared" si="9"/>
        <v>0</v>
      </c>
      <c r="R61" s="108"/>
      <c r="S61" s="79" t="str">
        <f>IF(F61&lt;&gt;"",VLOOKUP(F61,Data!$D$3:$H$42,5,FALSE),"")</f>
        <v/>
      </c>
      <c r="T61" s="115" t="str">
        <f>IF(S61&lt;&gt;"",ROUNDDOWN(P61*S61*Data!$J$3*Data!$K$3,4),"")</f>
        <v/>
      </c>
      <c r="U61" s="115" t="str">
        <f>IF(S61&lt;&gt;"",ROUNDDOWN(Q61*S61*Data!$J$3*Data!$K$3,4),"")</f>
        <v/>
      </c>
      <c r="V61" s="116"/>
    </row>
    <row r="62" spans="1:22">
      <c r="A62" s="107"/>
      <c r="B62" s="108"/>
      <c r="C62" s="108"/>
      <c r="D62" s="108"/>
      <c r="E62" s="108"/>
      <c r="F62" s="108"/>
      <c r="G62" s="108"/>
      <c r="H62" s="108"/>
      <c r="I62" s="129"/>
      <c r="J62" s="129"/>
      <c r="K62" s="108"/>
      <c r="L62" s="110"/>
      <c r="M62" s="130"/>
      <c r="N62" s="127"/>
      <c r="O62" s="113"/>
      <c r="P62" s="114">
        <f t="shared" si="8"/>
        <v>0</v>
      </c>
      <c r="Q62" s="114">
        <f t="shared" si="9"/>
        <v>0</v>
      </c>
      <c r="R62" s="108"/>
      <c r="S62" s="79" t="str">
        <f>IF(F62&lt;&gt;"",VLOOKUP(F62,Data!$D$3:$H$42,5,FALSE),"")</f>
        <v/>
      </c>
      <c r="T62" s="115" t="str">
        <f>IF(S62&lt;&gt;"",ROUNDDOWN(P62*S62*Data!$J$3*Data!$K$3,4),"")</f>
        <v/>
      </c>
      <c r="U62" s="115" t="str">
        <f>IF(S62&lt;&gt;"",ROUNDDOWN(Q62*S62*Data!$J$3*Data!$K$3,4),"")</f>
        <v/>
      </c>
      <c r="V62" s="116"/>
    </row>
    <row r="63" spans="1:22">
      <c r="A63" s="107"/>
      <c r="B63" s="108"/>
      <c r="C63" s="108"/>
      <c r="D63" s="108"/>
      <c r="E63" s="108"/>
      <c r="F63" s="108"/>
      <c r="G63" s="108"/>
      <c r="H63" s="108"/>
      <c r="I63" s="108"/>
      <c r="J63" s="129"/>
      <c r="K63" s="108"/>
      <c r="L63" s="110"/>
      <c r="M63" s="130"/>
      <c r="N63" s="127"/>
      <c r="O63" s="113"/>
      <c r="P63" s="114">
        <f t="shared" si="8"/>
        <v>0</v>
      </c>
      <c r="Q63" s="114">
        <f t="shared" si="9"/>
        <v>0</v>
      </c>
      <c r="R63" s="108"/>
      <c r="S63" s="79" t="str">
        <f>IF(F63&lt;&gt;"",VLOOKUP(F63,Data!$D$3:$H$42,5,FALSE),"")</f>
        <v/>
      </c>
      <c r="T63" s="115" t="str">
        <f>IF(S63&lt;&gt;"",ROUNDDOWN(P63*S63*Data!$J$3*Data!$K$3,4),"")</f>
        <v/>
      </c>
      <c r="U63" s="115" t="str">
        <f>IF(S63&lt;&gt;"",ROUNDDOWN(Q63*S63*Data!$J$3*Data!$K$3,4),"")</f>
        <v/>
      </c>
      <c r="V63" s="116"/>
    </row>
    <row r="64" spans="1:22">
      <c r="A64" s="107"/>
      <c r="B64" s="108"/>
      <c r="C64" s="108"/>
      <c r="D64" s="108"/>
      <c r="E64" s="108"/>
      <c r="F64" s="108"/>
      <c r="G64" s="108"/>
      <c r="H64" s="108"/>
      <c r="I64" s="108"/>
      <c r="J64" s="129"/>
      <c r="K64" s="108"/>
      <c r="L64" s="110"/>
      <c r="M64" s="130"/>
      <c r="N64" s="127"/>
      <c r="O64" s="113"/>
      <c r="P64" s="114">
        <f t="shared" si="8"/>
        <v>0</v>
      </c>
      <c r="Q64" s="114">
        <f t="shared" si="9"/>
        <v>0</v>
      </c>
      <c r="R64" s="108"/>
      <c r="S64" s="79" t="str">
        <f>IF(F64&lt;&gt;"",VLOOKUP(F64,Data!$D$3:$H$42,5,FALSE),"")</f>
        <v/>
      </c>
      <c r="T64" s="115" t="str">
        <f>IF(S64&lt;&gt;"",ROUNDDOWN(P64*S64*Data!$J$3*Data!$K$3,4),"")</f>
        <v/>
      </c>
      <c r="U64" s="115" t="str">
        <f>IF(S64&lt;&gt;"",ROUNDDOWN(Q64*S64*Data!$J$3*Data!$K$3,4),"")</f>
        <v/>
      </c>
      <c r="V64" s="116"/>
    </row>
    <row r="65" spans="1:22">
      <c r="O65" s="71" t="s">
        <v>112</v>
      </c>
      <c r="P65" s="119">
        <f>SUM(P56:P64)</f>
        <v>0</v>
      </c>
      <c r="Q65" s="119">
        <f>SUM(Q56:Q64)</f>
        <v>0</v>
      </c>
      <c r="S65" s="120"/>
      <c r="T65" s="119">
        <f>SUM(T56:T64)</f>
        <v>0</v>
      </c>
      <c r="U65" s="119">
        <f>SUM(U56:U64)</f>
        <v>0</v>
      </c>
    </row>
    <row r="67" spans="1:22" ht="33.6">
      <c r="A67" s="96" t="s">
        <v>118</v>
      </c>
      <c r="L67" s="124" t="s">
        <v>114</v>
      </c>
      <c r="N67" s="231" t="s">
        <v>285</v>
      </c>
      <c r="O67" s="101"/>
    </row>
    <row r="68" spans="1:22">
      <c r="A68" s="463" t="s">
        <v>87</v>
      </c>
      <c r="B68" s="463" t="s">
        <v>88</v>
      </c>
      <c r="C68" s="466" t="s">
        <v>89</v>
      </c>
      <c r="D68" s="466" t="s">
        <v>90</v>
      </c>
      <c r="E68" s="466" t="s">
        <v>91</v>
      </c>
      <c r="F68" s="466" t="s">
        <v>92</v>
      </c>
      <c r="G68" s="478" t="s">
        <v>93</v>
      </c>
      <c r="H68" s="479"/>
      <c r="I68" s="484" t="s">
        <v>94</v>
      </c>
      <c r="J68" s="485"/>
      <c r="K68" s="486"/>
      <c r="L68" s="463" t="s">
        <v>119</v>
      </c>
      <c r="M68" s="487" t="s">
        <v>96</v>
      </c>
      <c r="N68" s="467" t="s">
        <v>239</v>
      </c>
      <c r="O68" s="467" t="s">
        <v>98</v>
      </c>
      <c r="P68" s="469" t="s">
        <v>99</v>
      </c>
      <c r="Q68" s="470"/>
      <c r="R68" s="466" t="s">
        <v>100</v>
      </c>
      <c r="S68" s="471" t="s">
        <v>101</v>
      </c>
      <c r="T68" s="473" t="s">
        <v>102</v>
      </c>
      <c r="U68" s="474"/>
      <c r="V68" s="471" t="s">
        <v>100</v>
      </c>
    </row>
    <row r="69" spans="1:22" ht="24.75" customHeight="1">
      <c r="A69" s="464"/>
      <c r="B69" s="465"/>
      <c r="C69" s="465"/>
      <c r="D69" s="465"/>
      <c r="E69" s="465"/>
      <c r="F69" s="465"/>
      <c r="G69" s="102" t="s">
        <v>103</v>
      </c>
      <c r="H69" s="103" t="s">
        <v>104</v>
      </c>
      <c r="I69" s="104" t="s">
        <v>105</v>
      </c>
      <c r="J69" s="104" t="s">
        <v>106</v>
      </c>
      <c r="K69" s="104" t="s">
        <v>107</v>
      </c>
      <c r="L69" s="464"/>
      <c r="M69" s="483"/>
      <c r="N69" s="468"/>
      <c r="O69" s="468"/>
      <c r="P69" s="105" t="s">
        <v>108</v>
      </c>
      <c r="Q69" s="105" t="s">
        <v>109</v>
      </c>
      <c r="R69" s="465"/>
      <c r="S69" s="472"/>
      <c r="T69" s="106" t="s">
        <v>108</v>
      </c>
      <c r="U69" s="106" t="s">
        <v>109</v>
      </c>
      <c r="V69" s="472"/>
    </row>
    <row r="70" spans="1:22">
      <c r="A70" s="107"/>
      <c r="B70" s="108"/>
      <c r="C70" s="108"/>
      <c r="D70" s="108"/>
      <c r="E70" s="108"/>
      <c r="F70" s="108"/>
      <c r="G70" s="108"/>
      <c r="H70" s="108"/>
      <c r="I70" s="125"/>
      <c r="J70" s="125"/>
      <c r="K70" s="125"/>
      <c r="L70" s="127"/>
      <c r="M70" s="133" t="str">
        <f t="shared" ref="M70:M78" si="10">IF(L70&lt;&gt;"","m3","")</f>
        <v/>
      </c>
      <c r="N70" s="131"/>
      <c r="O70" s="113"/>
      <c r="P70" s="114">
        <f t="shared" ref="P70:P78" si="11">ROUNDDOWN(IF($G70="協定木材",L70),4)</f>
        <v>0</v>
      </c>
      <c r="Q70" s="114">
        <f t="shared" ref="Q70:Q78" si="12">ROUNDDOWN(IF($G70="国産合法木材",L70),4)</f>
        <v>0</v>
      </c>
      <c r="R70" s="108"/>
      <c r="S70" s="79" t="str">
        <f>IF(F70&lt;&gt;"",VLOOKUP(F70,Data!$D$3:$H$42,5,FALSE),"")</f>
        <v/>
      </c>
      <c r="T70" s="115" t="str">
        <f>IF(S70&lt;&gt;"",ROUNDDOWN(P70*S70*Data!$J$3*Data!$K$3,4),"")</f>
        <v/>
      </c>
      <c r="U70" s="115" t="str">
        <f>IF(S70&lt;&gt;"",ROUNDDOWN(Q70*S70*Data!$J$3*Data!$K$3,4),"")</f>
        <v/>
      </c>
      <c r="V70" s="116"/>
    </row>
    <row r="71" spans="1:22">
      <c r="A71" s="107"/>
      <c r="B71" s="108"/>
      <c r="C71" s="108"/>
      <c r="D71" s="108"/>
      <c r="E71" s="108"/>
      <c r="F71" s="108"/>
      <c r="G71" s="108"/>
      <c r="H71" s="108"/>
      <c r="I71" s="125"/>
      <c r="J71" s="125"/>
      <c r="K71" s="125"/>
      <c r="L71" s="127"/>
      <c r="M71" s="133" t="str">
        <f t="shared" si="10"/>
        <v/>
      </c>
      <c r="N71" s="131"/>
      <c r="O71" s="113"/>
      <c r="P71" s="114">
        <f t="shared" si="11"/>
        <v>0</v>
      </c>
      <c r="Q71" s="114">
        <f t="shared" si="12"/>
        <v>0</v>
      </c>
      <c r="R71" s="108"/>
      <c r="S71" s="79" t="str">
        <f>IF(F71&lt;&gt;"",VLOOKUP(F71,Data!$D$3:$H$42,5,FALSE),"")</f>
        <v/>
      </c>
      <c r="T71" s="115" t="str">
        <f>IF(S71&lt;&gt;"",ROUNDDOWN(P71*S71*Data!$J$3*Data!$K$3,4),"")</f>
        <v/>
      </c>
      <c r="U71" s="115" t="str">
        <f>IF(S71&lt;&gt;"",ROUNDDOWN(Q71*S71*Data!$J$3*Data!$K$3,4),"")</f>
        <v/>
      </c>
      <c r="V71" s="116"/>
    </row>
    <row r="72" spans="1:22">
      <c r="A72" s="107"/>
      <c r="B72" s="108"/>
      <c r="C72" s="108"/>
      <c r="D72" s="108"/>
      <c r="E72" s="108"/>
      <c r="F72" s="108"/>
      <c r="G72" s="108"/>
      <c r="H72" s="108"/>
      <c r="I72" s="85"/>
      <c r="J72" s="85"/>
      <c r="K72" s="85"/>
      <c r="L72" s="127"/>
      <c r="M72" s="133" t="str">
        <f t="shared" si="10"/>
        <v/>
      </c>
      <c r="N72" s="131"/>
      <c r="O72" s="113"/>
      <c r="P72" s="114">
        <f t="shared" si="11"/>
        <v>0</v>
      </c>
      <c r="Q72" s="114">
        <f t="shared" si="12"/>
        <v>0</v>
      </c>
      <c r="R72" s="108"/>
      <c r="S72" s="79" t="str">
        <f>IF(F72&lt;&gt;"",VLOOKUP(F72,Data!$D$3:$H$42,5,FALSE),"")</f>
        <v/>
      </c>
      <c r="T72" s="115" t="str">
        <f>IF(S72&lt;&gt;"",ROUNDDOWN(P72*S72*Data!$J$3*Data!$K$3,4),"")</f>
        <v/>
      </c>
      <c r="U72" s="115" t="str">
        <f>IF(S72&lt;&gt;"",ROUNDDOWN(Q72*S72*Data!$J$3*Data!$K$3,4),"")</f>
        <v/>
      </c>
      <c r="V72" s="116"/>
    </row>
    <row r="73" spans="1:22">
      <c r="A73" s="107"/>
      <c r="B73" s="108"/>
      <c r="C73" s="108"/>
      <c r="D73" s="108"/>
      <c r="E73" s="108"/>
      <c r="F73" s="108"/>
      <c r="G73" s="108"/>
      <c r="H73" s="108"/>
      <c r="I73" s="85"/>
      <c r="J73" s="85"/>
      <c r="K73" s="85"/>
      <c r="L73" s="127"/>
      <c r="M73" s="133" t="str">
        <f t="shared" si="10"/>
        <v/>
      </c>
      <c r="N73" s="131"/>
      <c r="O73" s="113"/>
      <c r="P73" s="114">
        <f t="shared" si="11"/>
        <v>0</v>
      </c>
      <c r="Q73" s="114">
        <f t="shared" si="12"/>
        <v>0</v>
      </c>
      <c r="R73" s="108"/>
      <c r="S73" s="79" t="str">
        <f>IF(F73&lt;&gt;"",VLOOKUP(F73,Data!$D$3:$H$42,5,FALSE),"")</f>
        <v/>
      </c>
      <c r="T73" s="115" t="str">
        <f>IF(S73&lt;&gt;"",ROUNDDOWN(P73*S73*Data!$J$3*Data!$K$3,4),"")</f>
        <v/>
      </c>
      <c r="U73" s="115" t="str">
        <f>IF(S73&lt;&gt;"",ROUNDDOWN(Q73*S73*Data!$J$3*Data!$K$3,4),"")</f>
        <v/>
      </c>
      <c r="V73" s="116"/>
    </row>
    <row r="74" spans="1:22">
      <c r="A74" s="107"/>
      <c r="B74" s="108"/>
      <c r="C74" s="108"/>
      <c r="D74" s="108"/>
      <c r="E74" s="108"/>
      <c r="F74" s="108"/>
      <c r="G74" s="108"/>
      <c r="H74" s="108"/>
      <c r="I74" s="85"/>
      <c r="J74" s="85"/>
      <c r="K74" s="85"/>
      <c r="L74" s="127"/>
      <c r="M74" s="133" t="str">
        <f t="shared" si="10"/>
        <v/>
      </c>
      <c r="N74" s="131"/>
      <c r="O74" s="113"/>
      <c r="P74" s="114">
        <f t="shared" si="11"/>
        <v>0</v>
      </c>
      <c r="Q74" s="114">
        <f t="shared" si="12"/>
        <v>0</v>
      </c>
      <c r="R74" s="108"/>
      <c r="S74" s="79" t="str">
        <f>IF(F74&lt;&gt;"",VLOOKUP(F74,Data!$D$3:$H$42,5,FALSE),"")</f>
        <v/>
      </c>
      <c r="T74" s="115" t="str">
        <f>IF(S74&lt;&gt;"",ROUNDDOWN(P74*S74*Data!$J$3*Data!$K$3,4),"")</f>
        <v/>
      </c>
      <c r="U74" s="115" t="str">
        <f>IF(S74&lt;&gt;"",ROUNDDOWN(Q74*S74*Data!$J$3*Data!$K$3,4),"")</f>
        <v/>
      </c>
      <c r="V74" s="116"/>
    </row>
    <row r="75" spans="1:22">
      <c r="A75" s="107"/>
      <c r="B75" s="108"/>
      <c r="C75" s="108"/>
      <c r="D75" s="108"/>
      <c r="E75" s="108"/>
      <c r="F75" s="108"/>
      <c r="G75" s="108"/>
      <c r="H75" s="108"/>
      <c r="I75" s="85"/>
      <c r="J75" s="85"/>
      <c r="K75" s="85"/>
      <c r="L75" s="127"/>
      <c r="M75" s="133" t="str">
        <f t="shared" si="10"/>
        <v/>
      </c>
      <c r="N75" s="131"/>
      <c r="O75" s="113"/>
      <c r="P75" s="114">
        <f t="shared" si="11"/>
        <v>0</v>
      </c>
      <c r="Q75" s="114">
        <f t="shared" si="12"/>
        <v>0</v>
      </c>
      <c r="R75" s="108"/>
      <c r="S75" s="79" t="str">
        <f>IF(F75&lt;&gt;"",VLOOKUP(F75,Data!$D$3:$H$42,5,FALSE),"")</f>
        <v/>
      </c>
      <c r="T75" s="115" t="str">
        <f>IF(S75&lt;&gt;"",ROUNDDOWN(P75*S75*Data!$J$3*Data!$K$3,4),"")</f>
        <v/>
      </c>
      <c r="U75" s="115" t="str">
        <f>IF(S75&lt;&gt;"",ROUNDDOWN(Q75*S75*Data!$J$3*Data!$K$3,4),"")</f>
        <v/>
      </c>
      <c r="V75" s="116"/>
    </row>
    <row r="76" spans="1:22">
      <c r="A76" s="107"/>
      <c r="B76" s="108"/>
      <c r="C76" s="108"/>
      <c r="D76" s="108"/>
      <c r="E76" s="108"/>
      <c r="F76" s="108"/>
      <c r="G76" s="108"/>
      <c r="H76" s="108"/>
      <c r="I76" s="85"/>
      <c r="J76" s="85"/>
      <c r="K76" s="85"/>
      <c r="L76" s="127"/>
      <c r="M76" s="133" t="str">
        <f t="shared" si="10"/>
        <v/>
      </c>
      <c r="N76" s="131"/>
      <c r="O76" s="113"/>
      <c r="P76" s="114">
        <f t="shared" si="11"/>
        <v>0</v>
      </c>
      <c r="Q76" s="114">
        <f t="shared" si="12"/>
        <v>0</v>
      </c>
      <c r="R76" s="108"/>
      <c r="S76" s="79" t="str">
        <f>IF(F76&lt;&gt;"",VLOOKUP(F76,Data!$D$3:$H$42,5,FALSE),"")</f>
        <v/>
      </c>
      <c r="T76" s="115" t="str">
        <f>IF(S76&lt;&gt;"",ROUNDDOWN(P76*S76*Data!$J$3*Data!$K$3,4),"")</f>
        <v/>
      </c>
      <c r="U76" s="115" t="str">
        <f>IF(S76&lt;&gt;"",ROUNDDOWN(Q76*S76*Data!$J$3*Data!$K$3,4),"")</f>
        <v/>
      </c>
      <c r="V76" s="116"/>
    </row>
    <row r="77" spans="1:22">
      <c r="A77" s="107"/>
      <c r="B77" s="108"/>
      <c r="C77" s="108"/>
      <c r="D77" s="108"/>
      <c r="E77" s="108"/>
      <c r="F77" s="108"/>
      <c r="G77" s="108"/>
      <c r="H77" s="108"/>
      <c r="I77" s="85"/>
      <c r="J77" s="85"/>
      <c r="K77" s="85"/>
      <c r="L77" s="127"/>
      <c r="M77" s="133" t="str">
        <f t="shared" si="10"/>
        <v/>
      </c>
      <c r="N77" s="131"/>
      <c r="O77" s="113"/>
      <c r="P77" s="114">
        <f t="shared" si="11"/>
        <v>0</v>
      </c>
      <c r="Q77" s="114">
        <f t="shared" si="12"/>
        <v>0</v>
      </c>
      <c r="R77" s="108"/>
      <c r="S77" s="79" t="str">
        <f>IF(F77&lt;&gt;"",VLOOKUP(F77,Data!$D$3:$H$42,5,FALSE),"")</f>
        <v/>
      </c>
      <c r="T77" s="115" t="str">
        <f>IF(S77&lt;&gt;"",ROUNDDOWN(P77*S77*Data!$J$3*Data!$K$3,4),"")</f>
        <v/>
      </c>
      <c r="U77" s="115" t="str">
        <f>IF(S77&lt;&gt;"",ROUNDDOWN(Q77*S77*Data!$J$3*Data!$K$3,4),"")</f>
        <v/>
      </c>
      <c r="V77" s="116"/>
    </row>
    <row r="78" spans="1:22">
      <c r="A78" s="107"/>
      <c r="B78" s="108"/>
      <c r="C78" s="108"/>
      <c r="D78" s="108"/>
      <c r="E78" s="108"/>
      <c r="F78" s="108"/>
      <c r="G78" s="108"/>
      <c r="H78" s="108"/>
      <c r="I78" s="85"/>
      <c r="J78" s="85"/>
      <c r="K78" s="85"/>
      <c r="L78" s="127"/>
      <c r="M78" s="133" t="str">
        <f t="shared" si="10"/>
        <v/>
      </c>
      <c r="N78" s="131"/>
      <c r="O78" s="113"/>
      <c r="P78" s="114">
        <f t="shared" si="11"/>
        <v>0</v>
      </c>
      <c r="Q78" s="114">
        <f t="shared" si="12"/>
        <v>0</v>
      </c>
      <c r="R78" s="108"/>
      <c r="S78" s="79" t="str">
        <f>IF(F78&lt;&gt;"",VLOOKUP(F78,Data!$D$3:$H$42,5,FALSE),"")</f>
        <v/>
      </c>
      <c r="T78" s="115" t="str">
        <f>IF(S78&lt;&gt;"",ROUNDDOWN(P78*S78*Data!$J$3*Data!$K$3,4),"")</f>
        <v/>
      </c>
      <c r="U78" s="115" t="str">
        <f>IF(S78&lt;&gt;"",ROUNDDOWN(Q78*S78*Data!$J$3*Data!$K$3,4),"")</f>
        <v/>
      </c>
      <c r="V78" s="116"/>
    </row>
    <row r="79" spans="1:22">
      <c r="O79" s="71" t="s">
        <v>112</v>
      </c>
      <c r="P79" s="119">
        <f>SUM(P70:P78)</f>
        <v>0</v>
      </c>
      <c r="Q79" s="119">
        <f>SUM(Q70:Q78)</f>
        <v>0</v>
      </c>
      <c r="S79" s="120"/>
      <c r="T79" s="119">
        <f>SUM(T70:T78)</f>
        <v>0</v>
      </c>
      <c r="U79" s="119">
        <f>SUM(U70:U78)</f>
        <v>0</v>
      </c>
    </row>
  </sheetData>
  <sheetProtection password="C2B4" sheet="1" objects="1" scenarios="1"/>
  <protectedRanges>
    <protectedRange sqref="F2:H3" name="範囲2"/>
    <protectedRange sqref="R5 A15:H24 K15:L24 R15:R24 A30:H36 L30:L36 N30:N36 R30:R36 A42:M50 R42:R50 A56:N64 R56:R64 A70:H78 L70:L78 R70:R78 V15:V24 V5 V30:V36 V42:V50 V56:V64 V70:V78" name="範囲1"/>
  </protectedRanges>
  <mergeCells count="106">
    <mergeCell ref="R68:R69"/>
    <mergeCell ref="S68:S69"/>
    <mergeCell ref="T68:U68"/>
    <mergeCell ref="V68:V69"/>
    <mergeCell ref="F68:F69"/>
    <mergeCell ref="G68:H68"/>
    <mergeCell ref="I68:K68"/>
    <mergeCell ref="L68:L69"/>
    <mergeCell ref="M68:M69"/>
    <mergeCell ref="N68:N69"/>
    <mergeCell ref="P54:Q54"/>
    <mergeCell ref="R54:R55"/>
    <mergeCell ref="S54:S55"/>
    <mergeCell ref="T54:U54"/>
    <mergeCell ref="V54:V55"/>
    <mergeCell ref="A68:A69"/>
    <mergeCell ref="B68:B69"/>
    <mergeCell ref="C68:C69"/>
    <mergeCell ref="D68:D69"/>
    <mergeCell ref="E68:E69"/>
    <mergeCell ref="G54:H54"/>
    <mergeCell ref="I54:K54"/>
    <mergeCell ref="L54:L55"/>
    <mergeCell ref="M54:M55"/>
    <mergeCell ref="N54:N55"/>
    <mergeCell ref="O54:O55"/>
    <mergeCell ref="A54:A55"/>
    <mergeCell ref="B54:B55"/>
    <mergeCell ref="C54:C55"/>
    <mergeCell ref="D54:D55"/>
    <mergeCell ref="E54:E55"/>
    <mergeCell ref="F54:F55"/>
    <mergeCell ref="O68:O69"/>
    <mergeCell ref="P68:Q68"/>
    <mergeCell ref="O40:O41"/>
    <mergeCell ref="P40:Q40"/>
    <mergeCell ref="R40:R41"/>
    <mergeCell ref="S40:S41"/>
    <mergeCell ref="T40:U40"/>
    <mergeCell ref="V40:V41"/>
    <mergeCell ref="F40:F41"/>
    <mergeCell ref="G40:H40"/>
    <mergeCell ref="I40:K40"/>
    <mergeCell ref="L40:L41"/>
    <mergeCell ref="M40:M41"/>
    <mergeCell ref="N40:N41"/>
    <mergeCell ref="A40:A41"/>
    <mergeCell ref="B40:B41"/>
    <mergeCell ref="C40:C41"/>
    <mergeCell ref="D40:D41"/>
    <mergeCell ref="E40:E41"/>
    <mergeCell ref="G28:H28"/>
    <mergeCell ref="I28:K28"/>
    <mergeCell ref="L28:L29"/>
    <mergeCell ref="M28:M29"/>
    <mergeCell ref="A28:A29"/>
    <mergeCell ref="B28:B29"/>
    <mergeCell ref="C28:C29"/>
    <mergeCell ref="D28:D29"/>
    <mergeCell ref="E28:E29"/>
    <mergeCell ref="F28:F29"/>
    <mergeCell ref="V13:V14"/>
    <mergeCell ref="F13:F14"/>
    <mergeCell ref="G13:H13"/>
    <mergeCell ref="I13:K13"/>
    <mergeCell ref="L13:L14"/>
    <mergeCell ref="M13:M14"/>
    <mergeCell ref="N13:N14"/>
    <mergeCell ref="P28:Q28"/>
    <mergeCell ref="R28:R29"/>
    <mergeCell ref="S28:S29"/>
    <mergeCell ref="T28:U28"/>
    <mergeCell ref="V28:V29"/>
    <mergeCell ref="N28:N29"/>
    <mergeCell ref="O28:O29"/>
    <mergeCell ref="P8:Q8"/>
    <mergeCell ref="S8:U8"/>
    <mergeCell ref="P9:Q9"/>
    <mergeCell ref="S9:U9"/>
    <mergeCell ref="P10:Q10"/>
    <mergeCell ref="A13:A14"/>
    <mergeCell ref="B13:B14"/>
    <mergeCell ref="C13:C14"/>
    <mergeCell ref="D13:D14"/>
    <mergeCell ref="E13:E14"/>
    <mergeCell ref="O13:O14"/>
    <mergeCell ref="P13:Q13"/>
    <mergeCell ref="R13:R14"/>
    <mergeCell ref="S13:S14"/>
    <mergeCell ref="T13:U13"/>
    <mergeCell ref="M8:N8"/>
    <mergeCell ref="M9:N9"/>
    <mergeCell ref="M10:N10"/>
    <mergeCell ref="P5:Q5"/>
    <mergeCell ref="S5:U5"/>
    <mergeCell ref="P6:Q6"/>
    <mergeCell ref="S6:U6"/>
    <mergeCell ref="P7:Q7"/>
    <mergeCell ref="S7:U7"/>
    <mergeCell ref="P1:R2"/>
    <mergeCell ref="T1:V2"/>
    <mergeCell ref="A2:D3"/>
    <mergeCell ref="F2:H3"/>
    <mergeCell ref="S4:U4"/>
    <mergeCell ref="M7:N7"/>
    <mergeCell ref="L6:N6"/>
  </mergeCells>
  <phoneticPr fontId="9"/>
  <conditionalFormatting sqref="B15:G24 K15:L24 B30:G36 L30:L36 B42:G50 I42:L50 B56:G64 B70:G78 N30:N36 I56:N64 L70:L78 P1">
    <cfRule type="containsBlanks" dxfId="6" priority="7">
      <formula>LEN(TRIM(B1))=0</formula>
    </cfRule>
  </conditionalFormatting>
  <conditionalFormatting sqref="O15:O24 O30:O36 O42:O50 O70:O78">
    <cfRule type="expression" dxfId="5" priority="5">
      <formula>($E15="圧密材")</formula>
    </cfRule>
  </conditionalFormatting>
  <conditionalFormatting sqref="H15:H24 H30:H36 H42:H50 H56:H64 H70:H78">
    <cfRule type="expression" dxfId="4" priority="8">
      <formula>($G15="協定木材")</formula>
    </cfRule>
  </conditionalFormatting>
  <conditionalFormatting sqref="H15:H24 H30:H36 H42:H50 H56:H64 H70:H78">
    <cfRule type="notContainsBlanks" dxfId="3" priority="6">
      <formula>LEN(TRIM(H15))&gt;0</formula>
    </cfRule>
  </conditionalFormatting>
  <conditionalFormatting sqref="R5">
    <cfRule type="containsBlanks" dxfId="2" priority="3">
      <formula>LEN(TRIM(R5))=0</formula>
    </cfRule>
  </conditionalFormatting>
  <conditionalFormatting sqref="T1">
    <cfRule type="containsBlanks" dxfId="1" priority="1">
      <formula>LEN(TRIM(T1))=0</formula>
    </cfRule>
  </conditionalFormatting>
  <dataValidations count="1">
    <dataValidation type="list" allowBlank="1" showInputMessage="1" showErrorMessage="1" sqref="R4" xr:uid="{3EB07998-486D-467B-BBE8-230112A02219}">
      <formula1>"区有物件,民間物件"</formula1>
    </dataValidation>
  </dataValidations>
  <pageMargins left="0.51181102362204722" right="0.31496062992125984" top="0.62992125984251968" bottom="0.31496062992125984" header="0.47244094488188981" footer="0.11811023622047245"/>
  <pageSetup paperSize="9" scale="80" fitToHeight="0" orientation="landscape" r:id="rId1"/>
  <headerFooter>
    <oddFooter>&amp;P / &amp;N ページ</oddFooter>
  </headerFooter>
  <rowBreaks count="2" manualBreakCount="2">
    <brk id="37" max="21" man="1"/>
    <brk id="65" max="21" man="1"/>
  </rowBreaks>
  <colBreaks count="1" manualBreakCount="1">
    <brk id="18" max="105" man="1"/>
  </colBreaks>
  <extLst>
    <ext xmlns:x14="http://schemas.microsoft.com/office/spreadsheetml/2009/9/main" uri="{78C0D931-6437-407d-A8EE-F0AAD7539E65}">
      <x14:conditionalFormattings>
        <x14:conditionalFormatting xmlns:xm="http://schemas.microsoft.com/office/excel/2006/main">
          <x14:cfRule type="expression" priority="4" id="{88F13362-17C9-4A7E-ACAF-727B13746FFB}">
            <xm:f>NOT(ISERROR(MATCH(E15,Data!$F$6:$F$15)))</xm:f>
            <x14:dxf>
              <fill>
                <patternFill>
                  <bgColor theme="9" tint="0.79998168889431442"/>
                </patternFill>
              </fill>
            </x14:dxf>
          </x14:cfRule>
          <xm:sqref>R15:R24 R30:R36 R42:R50 R56:R64 R70:R78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355BE70F-A5AD-4297-B865-7E8978B39A73}">
          <x14:formula1>
            <xm:f>Data!$L$3:$L$6</xm:f>
          </x14:formula1>
          <xm:sqref>F2:H3</xm:sqref>
        </x14:dataValidation>
        <x14:dataValidation type="list" allowBlank="1" showInputMessage="1" showErrorMessage="1" xr:uid="{6F20BEFC-AB4B-42A8-A94E-4DE3C91F5370}">
          <x14:formula1>
            <xm:f>Data!$A$3:$A$84</xm:f>
          </x14:formula1>
          <xm:sqref>H70:H78 H15:H24 H30:H36 H42:H50 H56:H64</xm:sqref>
        </x14:dataValidation>
        <x14:dataValidation type="list" allowBlank="1" showInputMessage="1" showErrorMessage="1" xr:uid="{E7A99D74-889C-460A-92EA-7DE70D4C9036}">
          <x14:formula1>
            <xm:f>Data!$C$3:$C$17</xm:f>
          </x14:formula1>
          <xm:sqref>E1 E4:E5 E11:E1048576 D6:D10</xm:sqref>
        </x14:dataValidation>
        <x14:dataValidation type="list" allowBlank="1" showInputMessage="1" showErrorMessage="1" xr:uid="{53046149-1DDA-404E-A4D0-A1EADC46520D}">
          <x14:formula1>
            <xm:f>Data!$G$3:$G$27</xm:f>
          </x14:formula1>
          <xm:sqref>C15:C24 C30:C36 C42:C50 C56:C64 C70:C78</xm:sqref>
        </x14:dataValidation>
        <x14:dataValidation type="list" allowBlank="1" showInputMessage="1" showErrorMessage="1" xr:uid="{3CDD22F0-89F2-4EAC-AFB2-AF16BF94900E}">
          <x14:formula1>
            <xm:f>Data!$E$3:$E$4</xm:f>
          </x14:formula1>
          <xm:sqref>G15:G24 G30:G36 G42:G50 G56:G64 G70:G78</xm:sqref>
        </x14:dataValidation>
        <x14:dataValidation type="list" errorStyle="information" allowBlank="1" showInputMessage="1" xr:uid="{5E42AE11-39B2-48EA-93DA-A45A0919D8B7}">
          <x14:formula1>
            <xm:f>Data!$D$3:$D$43</xm:f>
          </x14:formula1>
          <xm:sqref>F15:F24 F30:F36 F42:F50 F56:F64 F70:F78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4FFB-2E8B-41A3-A002-D99BE3E815FE}">
  <dimension ref="A1:S38"/>
  <sheetViews>
    <sheetView view="pageBreakPreview" zoomScaleSheetLayoutView="100" workbookViewId="0">
      <selection activeCell="P10" sqref="P10"/>
    </sheetView>
  </sheetViews>
  <sheetFormatPr defaultColWidth="8.77734375" defaultRowHeight="10.8"/>
  <cols>
    <col min="1" max="1" width="9.6640625" style="137" customWidth="1"/>
    <col min="2" max="2" width="8.6640625" style="136" customWidth="1"/>
    <col min="3" max="3" width="11.6640625" style="137" customWidth="1"/>
    <col min="4" max="4" width="9.6640625" style="138" customWidth="1"/>
    <col min="5" max="5" width="6.6640625" style="137" customWidth="1"/>
    <col min="6" max="6" width="9.6640625" style="137" customWidth="1"/>
    <col min="7" max="7" width="8.6640625" style="137" customWidth="1"/>
    <col min="8" max="8" width="11.6640625" style="137" customWidth="1"/>
    <col min="9" max="9" width="9.6640625" style="138" customWidth="1"/>
    <col min="10" max="10" width="6.6640625" style="137" customWidth="1"/>
    <col min="11" max="11" width="9.6640625" style="137" customWidth="1"/>
    <col min="12" max="12" width="8.6640625" style="137" customWidth="1"/>
    <col min="13" max="13" width="11.6640625" style="137" customWidth="1"/>
    <col min="14" max="14" width="9.6640625" style="138" customWidth="1"/>
    <col min="15" max="19" width="9.44140625" style="137" customWidth="1"/>
    <col min="20" max="256" width="8.77734375" style="149"/>
    <col min="257" max="257" width="9.6640625" style="149" customWidth="1"/>
    <col min="258" max="258" width="8.6640625" style="149" customWidth="1"/>
    <col min="259" max="259" width="11.6640625" style="149" customWidth="1"/>
    <col min="260" max="260" width="9.6640625" style="149" customWidth="1"/>
    <col min="261" max="261" width="6.6640625" style="149" customWidth="1"/>
    <col min="262" max="262" width="9.6640625" style="149" customWidth="1"/>
    <col min="263" max="263" width="8.6640625" style="149" customWidth="1"/>
    <col min="264" max="264" width="11.6640625" style="149" customWidth="1"/>
    <col min="265" max="265" width="9.6640625" style="149" customWidth="1"/>
    <col min="266" max="266" width="6.6640625" style="149" customWidth="1"/>
    <col min="267" max="267" width="9.6640625" style="149" customWidth="1"/>
    <col min="268" max="268" width="8.6640625" style="149" customWidth="1"/>
    <col min="269" max="269" width="11.6640625" style="149" customWidth="1"/>
    <col min="270" max="270" width="9.6640625" style="149" customWidth="1"/>
    <col min="271" max="275" width="9.44140625" style="149" customWidth="1"/>
    <col min="276" max="512" width="8.77734375" style="149"/>
    <col min="513" max="513" width="9.6640625" style="149" customWidth="1"/>
    <col min="514" max="514" width="8.6640625" style="149" customWidth="1"/>
    <col min="515" max="515" width="11.6640625" style="149" customWidth="1"/>
    <col min="516" max="516" width="9.6640625" style="149" customWidth="1"/>
    <col min="517" max="517" width="6.6640625" style="149" customWidth="1"/>
    <col min="518" max="518" width="9.6640625" style="149" customWidth="1"/>
    <col min="519" max="519" width="8.6640625" style="149" customWidth="1"/>
    <col min="520" max="520" width="11.6640625" style="149" customWidth="1"/>
    <col min="521" max="521" width="9.6640625" style="149" customWidth="1"/>
    <col min="522" max="522" width="6.6640625" style="149" customWidth="1"/>
    <col min="523" max="523" width="9.6640625" style="149" customWidth="1"/>
    <col min="524" max="524" width="8.6640625" style="149" customWidth="1"/>
    <col min="525" max="525" width="11.6640625" style="149" customWidth="1"/>
    <col min="526" max="526" width="9.6640625" style="149" customWidth="1"/>
    <col min="527" max="531" width="9.44140625" style="149" customWidth="1"/>
    <col min="532" max="768" width="8.77734375" style="149"/>
    <col min="769" max="769" width="9.6640625" style="149" customWidth="1"/>
    <col min="770" max="770" width="8.6640625" style="149" customWidth="1"/>
    <col min="771" max="771" width="11.6640625" style="149" customWidth="1"/>
    <col min="772" max="772" width="9.6640625" style="149" customWidth="1"/>
    <col min="773" max="773" width="6.6640625" style="149" customWidth="1"/>
    <col min="774" max="774" width="9.6640625" style="149" customWidth="1"/>
    <col min="775" max="775" width="8.6640625" style="149" customWidth="1"/>
    <col min="776" max="776" width="11.6640625" style="149" customWidth="1"/>
    <col min="777" max="777" width="9.6640625" style="149" customWidth="1"/>
    <col min="778" max="778" width="6.6640625" style="149" customWidth="1"/>
    <col min="779" max="779" width="9.6640625" style="149" customWidth="1"/>
    <col min="780" max="780" width="8.6640625" style="149" customWidth="1"/>
    <col min="781" max="781" width="11.6640625" style="149" customWidth="1"/>
    <col min="782" max="782" width="9.6640625" style="149" customWidth="1"/>
    <col min="783" max="787" width="9.44140625" style="149" customWidth="1"/>
    <col min="788" max="1024" width="8.77734375" style="149"/>
    <col min="1025" max="1025" width="9.6640625" style="149" customWidth="1"/>
    <col min="1026" max="1026" width="8.6640625" style="149" customWidth="1"/>
    <col min="1027" max="1027" width="11.6640625" style="149" customWidth="1"/>
    <col min="1028" max="1028" width="9.6640625" style="149" customWidth="1"/>
    <col min="1029" max="1029" width="6.6640625" style="149" customWidth="1"/>
    <col min="1030" max="1030" width="9.6640625" style="149" customWidth="1"/>
    <col min="1031" max="1031" width="8.6640625" style="149" customWidth="1"/>
    <col min="1032" max="1032" width="11.6640625" style="149" customWidth="1"/>
    <col min="1033" max="1033" width="9.6640625" style="149" customWidth="1"/>
    <col min="1034" max="1034" width="6.6640625" style="149" customWidth="1"/>
    <col min="1035" max="1035" width="9.6640625" style="149" customWidth="1"/>
    <col min="1036" max="1036" width="8.6640625" style="149" customWidth="1"/>
    <col min="1037" max="1037" width="11.6640625" style="149" customWidth="1"/>
    <col min="1038" max="1038" width="9.6640625" style="149" customWidth="1"/>
    <col min="1039" max="1043" width="9.44140625" style="149" customWidth="1"/>
    <col min="1044" max="1280" width="8.77734375" style="149"/>
    <col min="1281" max="1281" width="9.6640625" style="149" customWidth="1"/>
    <col min="1282" max="1282" width="8.6640625" style="149" customWidth="1"/>
    <col min="1283" max="1283" width="11.6640625" style="149" customWidth="1"/>
    <col min="1284" max="1284" width="9.6640625" style="149" customWidth="1"/>
    <col min="1285" max="1285" width="6.6640625" style="149" customWidth="1"/>
    <col min="1286" max="1286" width="9.6640625" style="149" customWidth="1"/>
    <col min="1287" max="1287" width="8.6640625" style="149" customWidth="1"/>
    <col min="1288" max="1288" width="11.6640625" style="149" customWidth="1"/>
    <col min="1289" max="1289" width="9.6640625" style="149" customWidth="1"/>
    <col min="1290" max="1290" width="6.6640625" style="149" customWidth="1"/>
    <col min="1291" max="1291" width="9.6640625" style="149" customWidth="1"/>
    <col min="1292" max="1292" width="8.6640625" style="149" customWidth="1"/>
    <col min="1293" max="1293" width="11.6640625" style="149" customWidth="1"/>
    <col min="1294" max="1294" width="9.6640625" style="149" customWidth="1"/>
    <col min="1295" max="1299" width="9.44140625" style="149" customWidth="1"/>
    <col min="1300" max="1536" width="8.77734375" style="149"/>
    <col min="1537" max="1537" width="9.6640625" style="149" customWidth="1"/>
    <col min="1538" max="1538" width="8.6640625" style="149" customWidth="1"/>
    <col min="1539" max="1539" width="11.6640625" style="149" customWidth="1"/>
    <col min="1540" max="1540" width="9.6640625" style="149" customWidth="1"/>
    <col min="1541" max="1541" width="6.6640625" style="149" customWidth="1"/>
    <col min="1542" max="1542" width="9.6640625" style="149" customWidth="1"/>
    <col min="1543" max="1543" width="8.6640625" style="149" customWidth="1"/>
    <col min="1544" max="1544" width="11.6640625" style="149" customWidth="1"/>
    <col min="1545" max="1545" width="9.6640625" style="149" customWidth="1"/>
    <col min="1546" max="1546" width="6.6640625" style="149" customWidth="1"/>
    <col min="1547" max="1547" width="9.6640625" style="149" customWidth="1"/>
    <col min="1548" max="1548" width="8.6640625" style="149" customWidth="1"/>
    <col min="1549" max="1549" width="11.6640625" style="149" customWidth="1"/>
    <col min="1550" max="1550" width="9.6640625" style="149" customWidth="1"/>
    <col min="1551" max="1555" width="9.44140625" style="149" customWidth="1"/>
    <col min="1556" max="1792" width="8.77734375" style="149"/>
    <col min="1793" max="1793" width="9.6640625" style="149" customWidth="1"/>
    <col min="1794" max="1794" width="8.6640625" style="149" customWidth="1"/>
    <col min="1795" max="1795" width="11.6640625" style="149" customWidth="1"/>
    <col min="1796" max="1796" width="9.6640625" style="149" customWidth="1"/>
    <col min="1797" max="1797" width="6.6640625" style="149" customWidth="1"/>
    <col min="1798" max="1798" width="9.6640625" style="149" customWidth="1"/>
    <col min="1799" max="1799" width="8.6640625" style="149" customWidth="1"/>
    <col min="1800" max="1800" width="11.6640625" style="149" customWidth="1"/>
    <col min="1801" max="1801" width="9.6640625" style="149" customWidth="1"/>
    <col min="1802" max="1802" width="6.6640625" style="149" customWidth="1"/>
    <col min="1803" max="1803" width="9.6640625" style="149" customWidth="1"/>
    <col min="1804" max="1804" width="8.6640625" style="149" customWidth="1"/>
    <col min="1805" max="1805" width="11.6640625" style="149" customWidth="1"/>
    <col min="1806" max="1806" width="9.6640625" style="149" customWidth="1"/>
    <col min="1807" max="1811" width="9.44140625" style="149" customWidth="1"/>
    <col min="1812" max="2048" width="8.77734375" style="149"/>
    <col min="2049" max="2049" width="9.6640625" style="149" customWidth="1"/>
    <col min="2050" max="2050" width="8.6640625" style="149" customWidth="1"/>
    <col min="2051" max="2051" width="11.6640625" style="149" customWidth="1"/>
    <col min="2052" max="2052" width="9.6640625" style="149" customWidth="1"/>
    <col min="2053" max="2053" width="6.6640625" style="149" customWidth="1"/>
    <col min="2054" max="2054" width="9.6640625" style="149" customWidth="1"/>
    <col min="2055" max="2055" width="8.6640625" style="149" customWidth="1"/>
    <col min="2056" max="2056" width="11.6640625" style="149" customWidth="1"/>
    <col min="2057" max="2057" width="9.6640625" style="149" customWidth="1"/>
    <col min="2058" max="2058" width="6.6640625" style="149" customWidth="1"/>
    <col min="2059" max="2059" width="9.6640625" style="149" customWidth="1"/>
    <col min="2060" max="2060" width="8.6640625" style="149" customWidth="1"/>
    <col min="2061" max="2061" width="11.6640625" style="149" customWidth="1"/>
    <col min="2062" max="2062" width="9.6640625" style="149" customWidth="1"/>
    <col min="2063" max="2067" width="9.44140625" style="149" customWidth="1"/>
    <col min="2068" max="2304" width="8.77734375" style="149"/>
    <col min="2305" max="2305" width="9.6640625" style="149" customWidth="1"/>
    <col min="2306" max="2306" width="8.6640625" style="149" customWidth="1"/>
    <col min="2307" max="2307" width="11.6640625" style="149" customWidth="1"/>
    <col min="2308" max="2308" width="9.6640625" style="149" customWidth="1"/>
    <col min="2309" max="2309" width="6.6640625" style="149" customWidth="1"/>
    <col min="2310" max="2310" width="9.6640625" style="149" customWidth="1"/>
    <col min="2311" max="2311" width="8.6640625" style="149" customWidth="1"/>
    <col min="2312" max="2312" width="11.6640625" style="149" customWidth="1"/>
    <col min="2313" max="2313" width="9.6640625" style="149" customWidth="1"/>
    <col min="2314" max="2314" width="6.6640625" style="149" customWidth="1"/>
    <col min="2315" max="2315" width="9.6640625" style="149" customWidth="1"/>
    <col min="2316" max="2316" width="8.6640625" style="149" customWidth="1"/>
    <col min="2317" max="2317" width="11.6640625" style="149" customWidth="1"/>
    <col min="2318" max="2318" width="9.6640625" style="149" customWidth="1"/>
    <col min="2319" max="2323" width="9.44140625" style="149" customWidth="1"/>
    <col min="2324" max="2560" width="8.77734375" style="149"/>
    <col min="2561" max="2561" width="9.6640625" style="149" customWidth="1"/>
    <col min="2562" max="2562" width="8.6640625" style="149" customWidth="1"/>
    <col min="2563" max="2563" width="11.6640625" style="149" customWidth="1"/>
    <col min="2564" max="2564" width="9.6640625" style="149" customWidth="1"/>
    <col min="2565" max="2565" width="6.6640625" style="149" customWidth="1"/>
    <col min="2566" max="2566" width="9.6640625" style="149" customWidth="1"/>
    <col min="2567" max="2567" width="8.6640625" style="149" customWidth="1"/>
    <col min="2568" max="2568" width="11.6640625" style="149" customWidth="1"/>
    <col min="2569" max="2569" width="9.6640625" style="149" customWidth="1"/>
    <col min="2570" max="2570" width="6.6640625" style="149" customWidth="1"/>
    <col min="2571" max="2571" width="9.6640625" style="149" customWidth="1"/>
    <col min="2572" max="2572" width="8.6640625" style="149" customWidth="1"/>
    <col min="2573" max="2573" width="11.6640625" style="149" customWidth="1"/>
    <col min="2574" max="2574" width="9.6640625" style="149" customWidth="1"/>
    <col min="2575" max="2579" width="9.44140625" style="149" customWidth="1"/>
    <col min="2580" max="2816" width="8.77734375" style="149"/>
    <col min="2817" max="2817" width="9.6640625" style="149" customWidth="1"/>
    <col min="2818" max="2818" width="8.6640625" style="149" customWidth="1"/>
    <col min="2819" max="2819" width="11.6640625" style="149" customWidth="1"/>
    <col min="2820" max="2820" width="9.6640625" style="149" customWidth="1"/>
    <col min="2821" max="2821" width="6.6640625" style="149" customWidth="1"/>
    <col min="2822" max="2822" width="9.6640625" style="149" customWidth="1"/>
    <col min="2823" max="2823" width="8.6640625" style="149" customWidth="1"/>
    <col min="2824" max="2824" width="11.6640625" style="149" customWidth="1"/>
    <col min="2825" max="2825" width="9.6640625" style="149" customWidth="1"/>
    <col min="2826" max="2826" width="6.6640625" style="149" customWidth="1"/>
    <col min="2827" max="2827" width="9.6640625" style="149" customWidth="1"/>
    <col min="2828" max="2828" width="8.6640625" style="149" customWidth="1"/>
    <col min="2829" max="2829" width="11.6640625" style="149" customWidth="1"/>
    <col min="2830" max="2830" width="9.6640625" style="149" customWidth="1"/>
    <col min="2831" max="2835" width="9.44140625" style="149" customWidth="1"/>
    <col min="2836" max="3072" width="8.77734375" style="149"/>
    <col min="3073" max="3073" width="9.6640625" style="149" customWidth="1"/>
    <col min="3074" max="3074" width="8.6640625" style="149" customWidth="1"/>
    <col min="3075" max="3075" width="11.6640625" style="149" customWidth="1"/>
    <col min="3076" max="3076" width="9.6640625" style="149" customWidth="1"/>
    <col min="3077" max="3077" width="6.6640625" style="149" customWidth="1"/>
    <col min="3078" max="3078" width="9.6640625" style="149" customWidth="1"/>
    <col min="3079" max="3079" width="8.6640625" style="149" customWidth="1"/>
    <col min="3080" max="3080" width="11.6640625" style="149" customWidth="1"/>
    <col min="3081" max="3081" width="9.6640625" style="149" customWidth="1"/>
    <col min="3082" max="3082" width="6.6640625" style="149" customWidth="1"/>
    <col min="3083" max="3083" width="9.6640625" style="149" customWidth="1"/>
    <col min="3084" max="3084" width="8.6640625" style="149" customWidth="1"/>
    <col min="3085" max="3085" width="11.6640625" style="149" customWidth="1"/>
    <col min="3086" max="3086" width="9.6640625" style="149" customWidth="1"/>
    <col min="3087" max="3091" width="9.44140625" style="149" customWidth="1"/>
    <col min="3092" max="3328" width="8.77734375" style="149"/>
    <col min="3329" max="3329" width="9.6640625" style="149" customWidth="1"/>
    <col min="3330" max="3330" width="8.6640625" style="149" customWidth="1"/>
    <col min="3331" max="3331" width="11.6640625" style="149" customWidth="1"/>
    <col min="3332" max="3332" width="9.6640625" style="149" customWidth="1"/>
    <col min="3333" max="3333" width="6.6640625" style="149" customWidth="1"/>
    <col min="3334" max="3334" width="9.6640625" style="149" customWidth="1"/>
    <col min="3335" max="3335" width="8.6640625" style="149" customWidth="1"/>
    <col min="3336" max="3336" width="11.6640625" style="149" customWidth="1"/>
    <col min="3337" max="3337" width="9.6640625" style="149" customWidth="1"/>
    <col min="3338" max="3338" width="6.6640625" style="149" customWidth="1"/>
    <col min="3339" max="3339" width="9.6640625" style="149" customWidth="1"/>
    <col min="3340" max="3340" width="8.6640625" style="149" customWidth="1"/>
    <col min="3341" max="3341" width="11.6640625" style="149" customWidth="1"/>
    <col min="3342" max="3342" width="9.6640625" style="149" customWidth="1"/>
    <col min="3343" max="3347" width="9.44140625" style="149" customWidth="1"/>
    <col min="3348" max="3584" width="8.77734375" style="149"/>
    <col min="3585" max="3585" width="9.6640625" style="149" customWidth="1"/>
    <col min="3586" max="3586" width="8.6640625" style="149" customWidth="1"/>
    <col min="3587" max="3587" width="11.6640625" style="149" customWidth="1"/>
    <col min="3588" max="3588" width="9.6640625" style="149" customWidth="1"/>
    <col min="3589" max="3589" width="6.6640625" style="149" customWidth="1"/>
    <col min="3590" max="3590" width="9.6640625" style="149" customWidth="1"/>
    <col min="3591" max="3591" width="8.6640625" style="149" customWidth="1"/>
    <col min="3592" max="3592" width="11.6640625" style="149" customWidth="1"/>
    <col min="3593" max="3593" width="9.6640625" style="149" customWidth="1"/>
    <col min="3594" max="3594" width="6.6640625" style="149" customWidth="1"/>
    <col min="3595" max="3595" width="9.6640625" style="149" customWidth="1"/>
    <col min="3596" max="3596" width="8.6640625" style="149" customWidth="1"/>
    <col min="3597" max="3597" width="11.6640625" style="149" customWidth="1"/>
    <col min="3598" max="3598" width="9.6640625" style="149" customWidth="1"/>
    <col min="3599" max="3603" width="9.44140625" style="149" customWidth="1"/>
    <col min="3604" max="3840" width="8.77734375" style="149"/>
    <col min="3841" max="3841" width="9.6640625" style="149" customWidth="1"/>
    <col min="3842" max="3842" width="8.6640625" style="149" customWidth="1"/>
    <col min="3843" max="3843" width="11.6640625" style="149" customWidth="1"/>
    <col min="3844" max="3844" width="9.6640625" style="149" customWidth="1"/>
    <col min="3845" max="3845" width="6.6640625" style="149" customWidth="1"/>
    <col min="3846" max="3846" width="9.6640625" style="149" customWidth="1"/>
    <col min="3847" max="3847" width="8.6640625" style="149" customWidth="1"/>
    <col min="3848" max="3848" width="11.6640625" style="149" customWidth="1"/>
    <col min="3849" max="3849" width="9.6640625" style="149" customWidth="1"/>
    <col min="3850" max="3850" width="6.6640625" style="149" customWidth="1"/>
    <col min="3851" max="3851" width="9.6640625" style="149" customWidth="1"/>
    <col min="3852" max="3852" width="8.6640625" style="149" customWidth="1"/>
    <col min="3853" max="3853" width="11.6640625" style="149" customWidth="1"/>
    <col min="3854" max="3854" width="9.6640625" style="149" customWidth="1"/>
    <col min="3855" max="3859" width="9.44140625" style="149" customWidth="1"/>
    <col min="3860" max="4096" width="8.77734375" style="149"/>
    <col min="4097" max="4097" width="9.6640625" style="149" customWidth="1"/>
    <col min="4098" max="4098" width="8.6640625" style="149" customWidth="1"/>
    <col min="4099" max="4099" width="11.6640625" style="149" customWidth="1"/>
    <col min="4100" max="4100" width="9.6640625" style="149" customWidth="1"/>
    <col min="4101" max="4101" width="6.6640625" style="149" customWidth="1"/>
    <col min="4102" max="4102" width="9.6640625" style="149" customWidth="1"/>
    <col min="4103" max="4103" width="8.6640625" style="149" customWidth="1"/>
    <col min="4104" max="4104" width="11.6640625" style="149" customWidth="1"/>
    <col min="4105" max="4105" width="9.6640625" style="149" customWidth="1"/>
    <col min="4106" max="4106" width="6.6640625" style="149" customWidth="1"/>
    <col min="4107" max="4107" width="9.6640625" style="149" customWidth="1"/>
    <col min="4108" max="4108" width="8.6640625" style="149" customWidth="1"/>
    <col min="4109" max="4109" width="11.6640625" style="149" customWidth="1"/>
    <col min="4110" max="4110" width="9.6640625" style="149" customWidth="1"/>
    <col min="4111" max="4115" width="9.44140625" style="149" customWidth="1"/>
    <col min="4116" max="4352" width="8.77734375" style="149"/>
    <col min="4353" max="4353" width="9.6640625" style="149" customWidth="1"/>
    <col min="4354" max="4354" width="8.6640625" style="149" customWidth="1"/>
    <col min="4355" max="4355" width="11.6640625" style="149" customWidth="1"/>
    <col min="4356" max="4356" width="9.6640625" style="149" customWidth="1"/>
    <col min="4357" max="4357" width="6.6640625" style="149" customWidth="1"/>
    <col min="4358" max="4358" width="9.6640625" style="149" customWidth="1"/>
    <col min="4359" max="4359" width="8.6640625" style="149" customWidth="1"/>
    <col min="4360" max="4360" width="11.6640625" style="149" customWidth="1"/>
    <col min="4361" max="4361" width="9.6640625" style="149" customWidth="1"/>
    <col min="4362" max="4362" width="6.6640625" style="149" customWidth="1"/>
    <col min="4363" max="4363" width="9.6640625" style="149" customWidth="1"/>
    <col min="4364" max="4364" width="8.6640625" style="149" customWidth="1"/>
    <col min="4365" max="4365" width="11.6640625" style="149" customWidth="1"/>
    <col min="4366" max="4366" width="9.6640625" style="149" customWidth="1"/>
    <col min="4367" max="4371" width="9.44140625" style="149" customWidth="1"/>
    <col min="4372" max="4608" width="8.77734375" style="149"/>
    <col min="4609" max="4609" width="9.6640625" style="149" customWidth="1"/>
    <col min="4610" max="4610" width="8.6640625" style="149" customWidth="1"/>
    <col min="4611" max="4611" width="11.6640625" style="149" customWidth="1"/>
    <col min="4612" max="4612" width="9.6640625" style="149" customWidth="1"/>
    <col min="4613" max="4613" width="6.6640625" style="149" customWidth="1"/>
    <col min="4614" max="4614" width="9.6640625" style="149" customWidth="1"/>
    <col min="4615" max="4615" width="8.6640625" style="149" customWidth="1"/>
    <col min="4616" max="4616" width="11.6640625" style="149" customWidth="1"/>
    <col min="4617" max="4617" width="9.6640625" style="149" customWidth="1"/>
    <col min="4618" max="4618" width="6.6640625" style="149" customWidth="1"/>
    <col min="4619" max="4619" width="9.6640625" style="149" customWidth="1"/>
    <col min="4620" max="4620" width="8.6640625" style="149" customWidth="1"/>
    <col min="4621" max="4621" width="11.6640625" style="149" customWidth="1"/>
    <col min="4622" max="4622" width="9.6640625" style="149" customWidth="1"/>
    <col min="4623" max="4627" width="9.44140625" style="149" customWidth="1"/>
    <col min="4628" max="4864" width="8.77734375" style="149"/>
    <col min="4865" max="4865" width="9.6640625" style="149" customWidth="1"/>
    <col min="4866" max="4866" width="8.6640625" style="149" customWidth="1"/>
    <col min="4867" max="4867" width="11.6640625" style="149" customWidth="1"/>
    <col min="4868" max="4868" width="9.6640625" style="149" customWidth="1"/>
    <col min="4869" max="4869" width="6.6640625" style="149" customWidth="1"/>
    <col min="4870" max="4870" width="9.6640625" style="149" customWidth="1"/>
    <col min="4871" max="4871" width="8.6640625" style="149" customWidth="1"/>
    <col min="4872" max="4872" width="11.6640625" style="149" customWidth="1"/>
    <col min="4873" max="4873" width="9.6640625" style="149" customWidth="1"/>
    <col min="4874" max="4874" width="6.6640625" style="149" customWidth="1"/>
    <col min="4875" max="4875" width="9.6640625" style="149" customWidth="1"/>
    <col min="4876" max="4876" width="8.6640625" style="149" customWidth="1"/>
    <col min="4877" max="4877" width="11.6640625" style="149" customWidth="1"/>
    <col min="4878" max="4878" width="9.6640625" style="149" customWidth="1"/>
    <col min="4879" max="4883" width="9.44140625" style="149" customWidth="1"/>
    <col min="4884" max="5120" width="8.77734375" style="149"/>
    <col min="5121" max="5121" width="9.6640625" style="149" customWidth="1"/>
    <col min="5122" max="5122" width="8.6640625" style="149" customWidth="1"/>
    <col min="5123" max="5123" width="11.6640625" style="149" customWidth="1"/>
    <col min="5124" max="5124" width="9.6640625" style="149" customWidth="1"/>
    <col min="5125" max="5125" width="6.6640625" style="149" customWidth="1"/>
    <col min="5126" max="5126" width="9.6640625" style="149" customWidth="1"/>
    <col min="5127" max="5127" width="8.6640625" style="149" customWidth="1"/>
    <col min="5128" max="5128" width="11.6640625" style="149" customWidth="1"/>
    <col min="5129" max="5129" width="9.6640625" style="149" customWidth="1"/>
    <col min="5130" max="5130" width="6.6640625" style="149" customWidth="1"/>
    <col min="5131" max="5131" width="9.6640625" style="149" customWidth="1"/>
    <col min="5132" max="5132" width="8.6640625" style="149" customWidth="1"/>
    <col min="5133" max="5133" width="11.6640625" style="149" customWidth="1"/>
    <col min="5134" max="5134" width="9.6640625" style="149" customWidth="1"/>
    <col min="5135" max="5139" width="9.44140625" style="149" customWidth="1"/>
    <col min="5140" max="5376" width="8.77734375" style="149"/>
    <col min="5377" max="5377" width="9.6640625" style="149" customWidth="1"/>
    <col min="5378" max="5378" width="8.6640625" style="149" customWidth="1"/>
    <col min="5379" max="5379" width="11.6640625" style="149" customWidth="1"/>
    <col min="5380" max="5380" width="9.6640625" style="149" customWidth="1"/>
    <col min="5381" max="5381" width="6.6640625" style="149" customWidth="1"/>
    <col min="5382" max="5382" width="9.6640625" style="149" customWidth="1"/>
    <col min="5383" max="5383" width="8.6640625" style="149" customWidth="1"/>
    <col min="5384" max="5384" width="11.6640625" style="149" customWidth="1"/>
    <col min="5385" max="5385" width="9.6640625" style="149" customWidth="1"/>
    <col min="5386" max="5386" width="6.6640625" style="149" customWidth="1"/>
    <col min="5387" max="5387" width="9.6640625" style="149" customWidth="1"/>
    <col min="5388" max="5388" width="8.6640625" style="149" customWidth="1"/>
    <col min="5389" max="5389" width="11.6640625" style="149" customWidth="1"/>
    <col min="5390" max="5390" width="9.6640625" style="149" customWidth="1"/>
    <col min="5391" max="5395" width="9.44140625" style="149" customWidth="1"/>
    <col min="5396" max="5632" width="8.77734375" style="149"/>
    <col min="5633" max="5633" width="9.6640625" style="149" customWidth="1"/>
    <col min="5634" max="5634" width="8.6640625" style="149" customWidth="1"/>
    <col min="5635" max="5635" width="11.6640625" style="149" customWidth="1"/>
    <col min="5636" max="5636" width="9.6640625" style="149" customWidth="1"/>
    <col min="5637" max="5637" width="6.6640625" style="149" customWidth="1"/>
    <col min="5638" max="5638" width="9.6640625" style="149" customWidth="1"/>
    <col min="5639" max="5639" width="8.6640625" style="149" customWidth="1"/>
    <col min="5640" max="5640" width="11.6640625" style="149" customWidth="1"/>
    <col min="5641" max="5641" width="9.6640625" style="149" customWidth="1"/>
    <col min="5642" max="5642" width="6.6640625" style="149" customWidth="1"/>
    <col min="5643" max="5643" width="9.6640625" style="149" customWidth="1"/>
    <col min="5644" max="5644" width="8.6640625" style="149" customWidth="1"/>
    <col min="5645" max="5645" width="11.6640625" style="149" customWidth="1"/>
    <col min="5646" max="5646" width="9.6640625" style="149" customWidth="1"/>
    <col min="5647" max="5651" width="9.44140625" style="149" customWidth="1"/>
    <col min="5652" max="5888" width="8.77734375" style="149"/>
    <col min="5889" max="5889" width="9.6640625" style="149" customWidth="1"/>
    <col min="5890" max="5890" width="8.6640625" style="149" customWidth="1"/>
    <col min="5891" max="5891" width="11.6640625" style="149" customWidth="1"/>
    <col min="5892" max="5892" width="9.6640625" style="149" customWidth="1"/>
    <col min="5893" max="5893" width="6.6640625" style="149" customWidth="1"/>
    <col min="5894" max="5894" width="9.6640625" style="149" customWidth="1"/>
    <col min="5895" max="5895" width="8.6640625" style="149" customWidth="1"/>
    <col min="5896" max="5896" width="11.6640625" style="149" customWidth="1"/>
    <col min="5897" max="5897" width="9.6640625" style="149" customWidth="1"/>
    <col min="5898" max="5898" width="6.6640625" style="149" customWidth="1"/>
    <col min="5899" max="5899" width="9.6640625" style="149" customWidth="1"/>
    <col min="5900" max="5900" width="8.6640625" style="149" customWidth="1"/>
    <col min="5901" max="5901" width="11.6640625" style="149" customWidth="1"/>
    <col min="5902" max="5902" width="9.6640625" style="149" customWidth="1"/>
    <col min="5903" max="5907" width="9.44140625" style="149" customWidth="1"/>
    <col min="5908" max="6144" width="8.77734375" style="149"/>
    <col min="6145" max="6145" width="9.6640625" style="149" customWidth="1"/>
    <col min="6146" max="6146" width="8.6640625" style="149" customWidth="1"/>
    <col min="6147" max="6147" width="11.6640625" style="149" customWidth="1"/>
    <col min="6148" max="6148" width="9.6640625" style="149" customWidth="1"/>
    <col min="6149" max="6149" width="6.6640625" style="149" customWidth="1"/>
    <col min="6150" max="6150" width="9.6640625" style="149" customWidth="1"/>
    <col min="6151" max="6151" width="8.6640625" style="149" customWidth="1"/>
    <col min="6152" max="6152" width="11.6640625" style="149" customWidth="1"/>
    <col min="6153" max="6153" width="9.6640625" style="149" customWidth="1"/>
    <col min="6154" max="6154" width="6.6640625" style="149" customWidth="1"/>
    <col min="6155" max="6155" width="9.6640625" style="149" customWidth="1"/>
    <col min="6156" max="6156" width="8.6640625" style="149" customWidth="1"/>
    <col min="6157" max="6157" width="11.6640625" style="149" customWidth="1"/>
    <col min="6158" max="6158" width="9.6640625" style="149" customWidth="1"/>
    <col min="6159" max="6163" width="9.44140625" style="149" customWidth="1"/>
    <col min="6164" max="6400" width="8.77734375" style="149"/>
    <col min="6401" max="6401" width="9.6640625" style="149" customWidth="1"/>
    <col min="6402" max="6402" width="8.6640625" style="149" customWidth="1"/>
    <col min="6403" max="6403" width="11.6640625" style="149" customWidth="1"/>
    <col min="6404" max="6404" width="9.6640625" style="149" customWidth="1"/>
    <col min="6405" max="6405" width="6.6640625" style="149" customWidth="1"/>
    <col min="6406" max="6406" width="9.6640625" style="149" customWidth="1"/>
    <col min="6407" max="6407" width="8.6640625" style="149" customWidth="1"/>
    <col min="6408" max="6408" width="11.6640625" style="149" customWidth="1"/>
    <col min="6409" max="6409" width="9.6640625" style="149" customWidth="1"/>
    <col min="6410" max="6410" width="6.6640625" style="149" customWidth="1"/>
    <col min="6411" max="6411" width="9.6640625" style="149" customWidth="1"/>
    <col min="6412" max="6412" width="8.6640625" style="149" customWidth="1"/>
    <col min="6413" max="6413" width="11.6640625" style="149" customWidth="1"/>
    <col min="6414" max="6414" width="9.6640625" style="149" customWidth="1"/>
    <col min="6415" max="6419" width="9.44140625" style="149" customWidth="1"/>
    <col min="6420" max="6656" width="8.77734375" style="149"/>
    <col min="6657" max="6657" width="9.6640625" style="149" customWidth="1"/>
    <col min="6658" max="6658" width="8.6640625" style="149" customWidth="1"/>
    <col min="6659" max="6659" width="11.6640625" style="149" customWidth="1"/>
    <col min="6660" max="6660" width="9.6640625" style="149" customWidth="1"/>
    <col min="6661" max="6661" width="6.6640625" style="149" customWidth="1"/>
    <col min="6662" max="6662" width="9.6640625" style="149" customWidth="1"/>
    <col min="6663" max="6663" width="8.6640625" style="149" customWidth="1"/>
    <col min="6664" max="6664" width="11.6640625" style="149" customWidth="1"/>
    <col min="6665" max="6665" width="9.6640625" style="149" customWidth="1"/>
    <col min="6666" max="6666" width="6.6640625" style="149" customWidth="1"/>
    <col min="6667" max="6667" width="9.6640625" style="149" customWidth="1"/>
    <col min="6668" max="6668" width="8.6640625" style="149" customWidth="1"/>
    <col min="6669" max="6669" width="11.6640625" style="149" customWidth="1"/>
    <col min="6670" max="6670" width="9.6640625" style="149" customWidth="1"/>
    <col min="6671" max="6675" width="9.44140625" style="149" customWidth="1"/>
    <col min="6676" max="6912" width="8.77734375" style="149"/>
    <col min="6913" max="6913" width="9.6640625" style="149" customWidth="1"/>
    <col min="6914" max="6914" width="8.6640625" style="149" customWidth="1"/>
    <col min="6915" max="6915" width="11.6640625" style="149" customWidth="1"/>
    <col min="6916" max="6916" width="9.6640625" style="149" customWidth="1"/>
    <col min="6917" max="6917" width="6.6640625" style="149" customWidth="1"/>
    <col min="6918" max="6918" width="9.6640625" style="149" customWidth="1"/>
    <col min="6919" max="6919" width="8.6640625" style="149" customWidth="1"/>
    <col min="6920" max="6920" width="11.6640625" style="149" customWidth="1"/>
    <col min="6921" max="6921" width="9.6640625" style="149" customWidth="1"/>
    <col min="6922" max="6922" width="6.6640625" style="149" customWidth="1"/>
    <col min="6923" max="6923" width="9.6640625" style="149" customWidth="1"/>
    <col min="6924" max="6924" width="8.6640625" style="149" customWidth="1"/>
    <col min="6925" max="6925" width="11.6640625" style="149" customWidth="1"/>
    <col min="6926" max="6926" width="9.6640625" style="149" customWidth="1"/>
    <col min="6927" max="6931" width="9.44140625" style="149" customWidth="1"/>
    <col min="6932" max="7168" width="8.77734375" style="149"/>
    <col min="7169" max="7169" width="9.6640625" style="149" customWidth="1"/>
    <col min="7170" max="7170" width="8.6640625" style="149" customWidth="1"/>
    <col min="7171" max="7171" width="11.6640625" style="149" customWidth="1"/>
    <col min="7172" max="7172" width="9.6640625" style="149" customWidth="1"/>
    <col min="7173" max="7173" width="6.6640625" style="149" customWidth="1"/>
    <col min="7174" max="7174" width="9.6640625" style="149" customWidth="1"/>
    <col min="7175" max="7175" width="8.6640625" style="149" customWidth="1"/>
    <col min="7176" max="7176" width="11.6640625" style="149" customWidth="1"/>
    <col min="7177" max="7177" width="9.6640625" style="149" customWidth="1"/>
    <col min="7178" max="7178" width="6.6640625" style="149" customWidth="1"/>
    <col min="7179" max="7179" width="9.6640625" style="149" customWidth="1"/>
    <col min="7180" max="7180" width="8.6640625" style="149" customWidth="1"/>
    <col min="7181" max="7181" width="11.6640625" style="149" customWidth="1"/>
    <col min="7182" max="7182" width="9.6640625" style="149" customWidth="1"/>
    <col min="7183" max="7187" width="9.44140625" style="149" customWidth="1"/>
    <col min="7188" max="7424" width="8.77734375" style="149"/>
    <col min="7425" max="7425" width="9.6640625" style="149" customWidth="1"/>
    <col min="7426" max="7426" width="8.6640625" style="149" customWidth="1"/>
    <col min="7427" max="7427" width="11.6640625" style="149" customWidth="1"/>
    <col min="7428" max="7428" width="9.6640625" style="149" customWidth="1"/>
    <col min="7429" max="7429" width="6.6640625" style="149" customWidth="1"/>
    <col min="7430" max="7430" width="9.6640625" style="149" customWidth="1"/>
    <col min="7431" max="7431" width="8.6640625" style="149" customWidth="1"/>
    <col min="7432" max="7432" width="11.6640625" style="149" customWidth="1"/>
    <col min="7433" max="7433" width="9.6640625" style="149" customWidth="1"/>
    <col min="7434" max="7434" width="6.6640625" style="149" customWidth="1"/>
    <col min="7435" max="7435" width="9.6640625" style="149" customWidth="1"/>
    <col min="7436" max="7436" width="8.6640625" style="149" customWidth="1"/>
    <col min="7437" max="7437" width="11.6640625" style="149" customWidth="1"/>
    <col min="7438" max="7438" width="9.6640625" style="149" customWidth="1"/>
    <col min="7439" max="7443" width="9.44140625" style="149" customWidth="1"/>
    <col min="7444" max="7680" width="8.77734375" style="149"/>
    <col min="7681" max="7681" width="9.6640625" style="149" customWidth="1"/>
    <col min="7682" max="7682" width="8.6640625" style="149" customWidth="1"/>
    <col min="7683" max="7683" width="11.6640625" style="149" customWidth="1"/>
    <col min="7684" max="7684" width="9.6640625" style="149" customWidth="1"/>
    <col min="7685" max="7685" width="6.6640625" style="149" customWidth="1"/>
    <col min="7686" max="7686" width="9.6640625" style="149" customWidth="1"/>
    <col min="7687" max="7687" width="8.6640625" style="149" customWidth="1"/>
    <col min="7688" max="7688" width="11.6640625" style="149" customWidth="1"/>
    <col min="7689" max="7689" width="9.6640625" style="149" customWidth="1"/>
    <col min="7690" max="7690" width="6.6640625" style="149" customWidth="1"/>
    <col min="7691" max="7691" width="9.6640625" style="149" customWidth="1"/>
    <col min="7692" max="7692" width="8.6640625" style="149" customWidth="1"/>
    <col min="7693" max="7693" width="11.6640625" style="149" customWidth="1"/>
    <col min="7694" max="7694" width="9.6640625" style="149" customWidth="1"/>
    <col min="7695" max="7699" width="9.44140625" style="149" customWidth="1"/>
    <col min="7700" max="7936" width="8.77734375" style="149"/>
    <col min="7937" max="7937" width="9.6640625" style="149" customWidth="1"/>
    <col min="7938" max="7938" width="8.6640625" style="149" customWidth="1"/>
    <col min="7939" max="7939" width="11.6640625" style="149" customWidth="1"/>
    <col min="7940" max="7940" width="9.6640625" style="149" customWidth="1"/>
    <col min="7941" max="7941" width="6.6640625" style="149" customWidth="1"/>
    <col min="7942" max="7942" width="9.6640625" style="149" customWidth="1"/>
    <col min="7943" max="7943" width="8.6640625" style="149" customWidth="1"/>
    <col min="7944" max="7944" width="11.6640625" style="149" customWidth="1"/>
    <col min="7945" max="7945" width="9.6640625" style="149" customWidth="1"/>
    <col min="7946" max="7946" width="6.6640625" style="149" customWidth="1"/>
    <col min="7947" max="7947" width="9.6640625" style="149" customWidth="1"/>
    <col min="7948" max="7948" width="8.6640625" style="149" customWidth="1"/>
    <col min="7949" max="7949" width="11.6640625" style="149" customWidth="1"/>
    <col min="7950" max="7950" width="9.6640625" style="149" customWidth="1"/>
    <col min="7951" max="7955" width="9.44140625" style="149" customWidth="1"/>
    <col min="7956" max="8192" width="8.77734375" style="149"/>
    <col min="8193" max="8193" width="9.6640625" style="149" customWidth="1"/>
    <col min="8194" max="8194" width="8.6640625" style="149" customWidth="1"/>
    <col min="8195" max="8195" width="11.6640625" style="149" customWidth="1"/>
    <col min="8196" max="8196" width="9.6640625" style="149" customWidth="1"/>
    <col min="8197" max="8197" width="6.6640625" style="149" customWidth="1"/>
    <col min="8198" max="8198" width="9.6640625" style="149" customWidth="1"/>
    <col min="8199" max="8199" width="8.6640625" style="149" customWidth="1"/>
    <col min="8200" max="8200" width="11.6640625" style="149" customWidth="1"/>
    <col min="8201" max="8201" width="9.6640625" style="149" customWidth="1"/>
    <col min="8202" max="8202" width="6.6640625" style="149" customWidth="1"/>
    <col min="8203" max="8203" width="9.6640625" style="149" customWidth="1"/>
    <col min="8204" max="8204" width="8.6640625" style="149" customWidth="1"/>
    <col min="8205" max="8205" width="11.6640625" style="149" customWidth="1"/>
    <col min="8206" max="8206" width="9.6640625" style="149" customWidth="1"/>
    <col min="8207" max="8211" width="9.44140625" style="149" customWidth="1"/>
    <col min="8212" max="8448" width="8.77734375" style="149"/>
    <col min="8449" max="8449" width="9.6640625" style="149" customWidth="1"/>
    <col min="8450" max="8450" width="8.6640625" style="149" customWidth="1"/>
    <col min="8451" max="8451" width="11.6640625" style="149" customWidth="1"/>
    <col min="8452" max="8452" width="9.6640625" style="149" customWidth="1"/>
    <col min="8453" max="8453" width="6.6640625" style="149" customWidth="1"/>
    <col min="8454" max="8454" width="9.6640625" style="149" customWidth="1"/>
    <col min="8455" max="8455" width="8.6640625" style="149" customWidth="1"/>
    <col min="8456" max="8456" width="11.6640625" style="149" customWidth="1"/>
    <col min="8457" max="8457" width="9.6640625" style="149" customWidth="1"/>
    <col min="8458" max="8458" width="6.6640625" style="149" customWidth="1"/>
    <col min="8459" max="8459" width="9.6640625" style="149" customWidth="1"/>
    <col min="8460" max="8460" width="8.6640625" style="149" customWidth="1"/>
    <col min="8461" max="8461" width="11.6640625" style="149" customWidth="1"/>
    <col min="8462" max="8462" width="9.6640625" style="149" customWidth="1"/>
    <col min="8463" max="8467" width="9.44140625" style="149" customWidth="1"/>
    <col min="8468" max="8704" width="8.77734375" style="149"/>
    <col min="8705" max="8705" width="9.6640625" style="149" customWidth="1"/>
    <col min="8706" max="8706" width="8.6640625" style="149" customWidth="1"/>
    <col min="8707" max="8707" width="11.6640625" style="149" customWidth="1"/>
    <col min="8708" max="8708" width="9.6640625" style="149" customWidth="1"/>
    <col min="8709" max="8709" width="6.6640625" style="149" customWidth="1"/>
    <col min="8710" max="8710" width="9.6640625" style="149" customWidth="1"/>
    <col min="8711" max="8711" width="8.6640625" style="149" customWidth="1"/>
    <col min="8712" max="8712" width="11.6640625" style="149" customWidth="1"/>
    <col min="8713" max="8713" width="9.6640625" style="149" customWidth="1"/>
    <col min="8714" max="8714" width="6.6640625" style="149" customWidth="1"/>
    <col min="8715" max="8715" width="9.6640625" style="149" customWidth="1"/>
    <col min="8716" max="8716" width="8.6640625" style="149" customWidth="1"/>
    <col min="8717" max="8717" width="11.6640625" style="149" customWidth="1"/>
    <col min="8718" max="8718" width="9.6640625" style="149" customWidth="1"/>
    <col min="8719" max="8723" width="9.44140625" style="149" customWidth="1"/>
    <col min="8724" max="8960" width="8.77734375" style="149"/>
    <col min="8961" max="8961" width="9.6640625" style="149" customWidth="1"/>
    <col min="8962" max="8962" width="8.6640625" style="149" customWidth="1"/>
    <col min="8963" max="8963" width="11.6640625" style="149" customWidth="1"/>
    <col min="8964" max="8964" width="9.6640625" style="149" customWidth="1"/>
    <col min="8965" max="8965" width="6.6640625" style="149" customWidth="1"/>
    <col min="8966" max="8966" width="9.6640625" style="149" customWidth="1"/>
    <col min="8967" max="8967" width="8.6640625" style="149" customWidth="1"/>
    <col min="8968" max="8968" width="11.6640625" style="149" customWidth="1"/>
    <col min="8969" max="8969" width="9.6640625" style="149" customWidth="1"/>
    <col min="8970" max="8970" width="6.6640625" style="149" customWidth="1"/>
    <col min="8971" max="8971" width="9.6640625" style="149" customWidth="1"/>
    <col min="8972" max="8972" width="8.6640625" style="149" customWidth="1"/>
    <col min="8973" max="8973" width="11.6640625" style="149" customWidth="1"/>
    <col min="8974" max="8974" width="9.6640625" style="149" customWidth="1"/>
    <col min="8975" max="8979" width="9.44140625" style="149" customWidth="1"/>
    <col min="8980" max="9216" width="8.77734375" style="149"/>
    <col min="9217" max="9217" width="9.6640625" style="149" customWidth="1"/>
    <col min="9218" max="9218" width="8.6640625" style="149" customWidth="1"/>
    <col min="9219" max="9219" width="11.6640625" style="149" customWidth="1"/>
    <col min="9220" max="9220" width="9.6640625" style="149" customWidth="1"/>
    <col min="9221" max="9221" width="6.6640625" style="149" customWidth="1"/>
    <col min="9222" max="9222" width="9.6640625" style="149" customWidth="1"/>
    <col min="9223" max="9223" width="8.6640625" style="149" customWidth="1"/>
    <col min="9224" max="9224" width="11.6640625" style="149" customWidth="1"/>
    <col min="9225" max="9225" width="9.6640625" style="149" customWidth="1"/>
    <col min="9226" max="9226" width="6.6640625" style="149" customWidth="1"/>
    <col min="9227" max="9227" width="9.6640625" style="149" customWidth="1"/>
    <col min="9228" max="9228" width="8.6640625" style="149" customWidth="1"/>
    <col min="9229" max="9229" width="11.6640625" style="149" customWidth="1"/>
    <col min="9230" max="9230" width="9.6640625" style="149" customWidth="1"/>
    <col min="9231" max="9235" width="9.44140625" style="149" customWidth="1"/>
    <col min="9236" max="9472" width="8.77734375" style="149"/>
    <col min="9473" max="9473" width="9.6640625" style="149" customWidth="1"/>
    <col min="9474" max="9474" width="8.6640625" style="149" customWidth="1"/>
    <col min="9475" max="9475" width="11.6640625" style="149" customWidth="1"/>
    <col min="9476" max="9476" width="9.6640625" style="149" customWidth="1"/>
    <col min="9477" max="9477" width="6.6640625" style="149" customWidth="1"/>
    <col min="9478" max="9478" width="9.6640625" style="149" customWidth="1"/>
    <col min="9479" max="9479" width="8.6640625" style="149" customWidth="1"/>
    <col min="9480" max="9480" width="11.6640625" style="149" customWidth="1"/>
    <col min="9481" max="9481" width="9.6640625" style="149" customWidth="1"/>
    <col min="9482" max="9482" width="6.6640625" style="149" customWidth="1"/>
    <col min="9483" max="9483" width="9.6640625" style="149" customWidth="1"/>
    <col min="9484" max="9484" width="8.6640625" style="149" customWidth="1"/>
    <col min="9485" max="9485" width="11.6640625" style="149" customWidth="1"/>
    <col min="9486" max="9486" width="9.6640625" style="149" customWidth="1"/>
    <col min="9487" max="9491" width="9.44140625" style="149" customWidth="1"/>
    <col min="9492" max="9728" width="8.77734375" style="149"/>
    <col min="9729" max="9729" width="9.6640625" style="149" customWidth="1"/>
    <col min="9730" max="9730" width="8.6640625" style="149" customWidth="1"/>
    <col min="9731" max="9731" width="11.6640625" style="149" customWidth="1"/>
    <col min="9732" max="9732" width="9.6640625" style="149" customWidth="1"/>
    <col min="9733" max="9733" width="6.6640625" style="149" customWidth="1"/>
    <col min="9734" max="9734" width="9.6640625" style="149" customWidth="1"/>
    <col min="9735" max="9735" width="8.6640625" style="149" customWidth="1"/>
    <col min="9736" max="9736" width="11.6640625" style="149" customWidth="1"/>
    <col min="9737" max="9737" width="9.6640625" style="149" customWidth="1"/>
    <col min="9738" max="9738" width="6.6640625" style="149" customWidth="1"/>
    <col min="9739" max="9739" width="9.6640625" style="149" customWidth="1"/>
    <col min="9740" max="9740" width="8.6640625" style="149" customWidth="1"/>
    <col min="9741" max="9741" width="11.6640625" style="149" customWidth="1"/>
    <col min="9742" max="9742" width="9.6640625" style="149" customWidth="1"/>
    <col min="9743" max="9747" width="9.44140625" style="149" customWidth="1"/>
    <col min="9748" max="9984" width="8.77734375" style="149"/>
    <col min="9985" max="9985" width="9.6640625" style="149" customWidth="1"/>
    <col min="9986" max="9986" width="8.6640625" style="149" customWidth="1"/>
    <col min="9987" max="9987" width="11.6640625" style="149" customWidth="1"/>
    <col min="9988" max="9988" width="9.6640625" style="149" customWidth="1"/>
    <col min="9989" max="9989" width="6.6640625" style="149" customWidth="1"/>
    <col min="9990" max="9990" width="9.6640625" style="149" customWidth="1"/>
    <col min="9991" max="9991" width="8.6640625" style="149" customWidth="1"/>
    <col min="9992" max="9992" width="11.6640625" style="149" customWidth="1"/>
    <col min="9993" max="9993" width="9.6640625" style="149" customWidth="1"/>
    <col min="9994" max="9994" width="6.6640625" style="149" customWidth="1"/>
    <col min="9995" max="9995" width="9.6640625" style="149" customWidth="1"/>
    <col min="9996" max="9996" width="8.6640625" style="149" customWidth="1"/>
    <col min="9997" max="9997" width="11.6640625" style="149" customWidth="1"/>
    <col min="9998" max="9998" width="9.6640625" style="149" customWidth="1"/>
    <col min="9999" max="10003" width="9.44140625" style="149" customWidth="1"/>
    <col min="10004" max="10240" width="8.77734375" style="149"/>
    <col min="10241" max="10241" width="9.6640625" style="149" customWidth="1"/>
    <col min="10242" max="10242" width="8.6640625" style="149" customWidth="1"/>
    <col min="10243" max="10243" width="11.6640625" style="149" customWidth="1"/>
    <col min="10244" max="10244" width="9.6640625" style="149" customWidth="1"/>
    <col min="10245" max="10245" width="6.6640625" style="149" customWidth="1"/>
    <col min="10246" max="10246" width="9.6640625" style="149" customWidth="1"/>
    <col min="10247" max="10247" width="8.6640625" style="149" customWidth="1"/>
    <col min="10248" max="10248" width="11.6640625" style="149" customWidth="1"/>
    <col min="10249" max="10249" width="9.6640625" style="149" customWidth="1"/>
    <col min="10250" max="10250" width="6.6640625" style="149" customWidth="1"/>
    <col min="10251" max="10251" width="9.6640625" style="149" customWidth="1"/>
    <col min="10252" max="10252" width="8.6640625" style="149" customWidth="1"/>
    <col min="10253" max="10253" width="11.6640625" style="149" customWidth="1"/>
    <col min="10254" max="10254" width="9.6640625" style="149" customWidth="1"/>
    <col min="10255" max="10259" width="9.44140625" style="149" customWidth="1"/>
    <col min="10260" max="10496" width="8.77734375" style="149"/>
    <col min="10497" max="10497" width="9.6640625" style="149" customWidth="1"/>
    <col min="10498" max="10498" width="8.6640625" style="149" customWidth="1"/>
    <col min="10499" max="10499" width="11.6640625" style="149" customWidth="1"/>
    <col min="10500" max="10500" width="9.6640625" style="149" customWidth="1"/>
    <col min="10501" max="10501" width="6.6640625" style="149" customWidth="1"/>
    <col min="10502" max="10502" width="9.6640625" style="149" customWidth="1"/>
    <col min="10503" max="10503" width="8.6640625" style="149" customWidth="1"/>
    <col min="10504" max="10504" width="11.6640625" style="149" customWidth="1"/>
    <col min="10505" max="10505" width="9.6640625" style="149" customWidth="1"/>
    <col min="10506" max="10506" width="6.6640625" style="149" customWidth="1"/>
    <col min="10507" max="10507" width="9.6640625" style="149" customWidth="1"/>
    <col min="10508" max="10508" width="8.6640625" style="149" customWidth="1"/>
    <col min="10509" max="10509" width="11.6640625" style="149" customWidth="1"/>
    <col min="10510" max="10510" width="9.6640625" style="149" customWidth="1"/>
    <col min="10511" max="10515" width="9.44140625" style="149" customWidth="1"/>
    <col min="10516" max="10752" width="8.77734375" style="149"/>
    <col min="10753" max="10753" width="9.6640625" style="149" customWidth="1"/>
    <col min="10754" max="10754" width="8.6640625" style="149" customWidth="1"/>
    <col min="10755" max="10755" width="11.6640625" style="149" customWidth="1"/>
    <col min="10756" max="10756" width="9.6640625" style="149" customWidth="1"/>
    <col min="10757" max="10757" width="6.6640625" style="149" customWidth="1"/>
    <col min="10758" max="10758" width="9.6640625" style="149" customWidth="1"/>
    <col min="10759" max="10759" width="8.6640625" style="149" customWidth="1"/>
    <col min="10760" max="10760" width="11.6640625" style="149" customWidth="1"/>
    <col min="10761" max="10761" width="9.6640625" style="149" customWidth="1"/>
    <col min="10762" max="10762" width="6.6640625" style="149" customWidth="1"/>
    <col min="10763" max="10763" width="9.6640625" style="149" customWidth="1"/>
    <col min="10764" max="10764" width="8.6640625" style="149" customWidth="1"/>
    <col min="10765" max="10765" width="11.6640625" style="149" customWidth="1"/>
    <col min="10766" max="10766" width="9.6640625" style="149" customWidth="1"/>
    <col min="10767" max="10771" width="9.44140625" style="149" customWidth="1"/>
    <col min="10772" max="11008" width="8.77734375" style="149"/>
    <col min="11009" max="11009" width="9.6640625" style="149" customWidth="1"/>
    <col min="11010" max="11010" width="8.6640625" style="149" customWidth="1"/>
    <col min="11011" max="11011" width="11.6640625" style="149" customWidth="1"/>
    <col min="11012" max="11012" width="9.6640625" style="149" customWidth="1"/>
    <col min="11013" max="11013" width="6.6640625" style="149" customWidth="1"/>
    <col min="11014" max="11014" width="9.6640625" style="149" customWidth="1"/>
    <col min="11015" max="11015" width="8.6640625" style="149" customWidth="1"/>
    <col min="11016" max="11016" width="11.6640625" style="149" customWidth="1"/>
    <col min="11017" max="11017" width="9.6640625" style="149" customWidth="1"/>
    <col min="11018" max="11018" width="6.6640625" style="149" customWidth="1"/>
    <col min="11019" max="11019" width="9.6640625" style="149" customWidth="1"/>
    <col min="11020" max="11020" width="8.6640625" style="149" customWidth="1"/>
    <col min="11021" max="11021" width="11.6640625" style="149" customWidth="1"/>
    <col min="11022" max="11022" width="9.6640625" style="149" customWidth="1"/>
    <col min="11023" max="11027" width="9.44140625" style="149" customWidth="1"/>
    <col min="11028" max="11264" width="8.77734375" style="149"/>
    <col min="11265" max="11265" width="9.6640625" style="149" customWidth="1"/>
    <col min="11266" max="11266" width="8.6640625" style="149" customWidth="1"/>
    <col min="11267" max="11267" width="11.6640625" style="149" customWidth="1"/>
    <col min="11268" max="11268" width="9.6640625" style="149" customWidth="1"/>
    <col min="11269" max="11269" width="6.6640625" style="149" customWidth="1"/>
    <col min="11270" max="11270" width="9.6640625" style="149" customWidth="1"/>
    <col min="11271" max="11271" width="8.6640625" style="149" customWidth="1"/>
    <col min="11272" max="11272" width="11.6640625" style="149" customWidth="1"/>
    <col min="11273" max="11273" width="9.6640625" style="149" customWidth="1"/>
    <col min="11274" max="11274" width="6.6640625" style="149" customWidth="1"/>
    <col min="11275" max="11275" width="9.6640625" style="149" customWidth="1"/>
    <col min="11276" max="11276" width="8.6640625" style="149" customWidth="1"/>
    <col min="11277" max="11277" width="11.6640625" style="149" customWidth="1"/>
    <col min="11278" max="11278" width="9.6640625" style="149" customWidth="1"/>
    <col min="11279" max="11283" width="9.44140625" style="149" customWidth="1"/>
    <col min="11284" max="11520" width="8.77734375" style="149"/>
    <col min="11521" max="11521" width="9.6640625" style="149" customWidth="1"/>
    <col min="11522" max="11522" width="8.6640625" style="149" customWidth="1"/>
    <col min="11523" max="11523" width="11.6640625" style="149" customWidth="1"/>
    <col min="11524" max="11524" width="9.6640625" style="149" customWidth="1"/>
    <col min="11525" max="11525" width="6.6640625" style="149" customWidth="1"/>
    <col min="11526" max="11526" width="9.6640625" style="149" customWidth="1"/>
    <col min="11527" max="11527" width="8.6640625" style="149" customWidth="1"/>
    <col min="11528" max="11528" width="11.6640625" style="149" customWidth="1"/>
    <col min="11529" max="11529" width="9.6640625" style="149" customWidth="1"/>
    <col min="11530" max="11530" width="6.6640625" style="149" customWidth="1"/>
    <col min="11531" max="11531" width="9.6640625" style="149" customWidth="1"/>
    <col min="11532" max="11532" width="8.6640625" style="149" customWidth="1"/>
    <col min="11533" max="11533" width="11.6640625" style="149" customWidth="1"/>
    <col min="11534" max="11534" width="9.6640625" style="149" customWidth="1"/>
    <col min="11535" max="11539" width="9.44140625" style="149" customWidth="1"/>
    <col min="11540" max="11776" width="8.77734375" style="149"/>
    <col min="11777" max="11777" width="9.6640625" style="149" customWidth="1"/>
    <col min="11778" max="11778" width="8.6640625" style="149" customWidth="1"/>
    <col min="11779" max="11779" width="11.6640625" style="149" customWidth="1"/>
    <col min="11780" max="11780" width="9.6640625" style="149" customWidth="1"/>
    <col min="11781" max="11781" width="6.6640625" style="149" customWidth="1"/>
    <col min="11782" max="11782" width="9.6640625" style="149" customWidth="1"/>
    <col min="11783" max="11783" width="8.6640625" style="149" customWidth="1"/>
    <col min="11784" max="11784" width="11.6640625" style="149" customWidth="1"/>
    <col min="11785" max="11785" width="9.6640625" style="149" customWidth="1"/>
    <col min="11786" max="11786" width="6.6640625" style="149" customWidth="1"/>
    <col min="11787" max="11787" width="9.6640625" style="149" customWidth="1"/>
    <col min="11788" max="11788" width="8.6640625" style="149" customWidth="1"/>
    <col min="11789" max="11789" width="11.6640625" style="149" customWidth="1"/>
    <col min="11790" max="11790" width="9.6640625" style="149" customWidth="1"/>
    <col min="11791" max="11795" width="9.44140625" style="149" customWidth="1"/>
    <col min="11796" max="12032" width="8.77734375" style="149"/>
    <col min="12033" max="12033" width="9.6640625" style="149" customWidth="1"/>
    <col min="12034" max="12034" width="8.6640625" style="149" customWidth="1"/>
    <col min="12035" max="12035" width="11.6640625" style="149" customWidth="1"/>
    <col min="12036" max="12036" width="9.6640625" style="149" customWidth="1"/>
    <col min="12037" max="12037" width="6.6640625" style="149" customWidth="1"/>
    <col min="12038" max="12038" width="9.6640625" style="149" customWidth="1"/>
    <col min="12039" max="12039" width="8.6640625" style="149" customWidth="1"/>
    <col min="12040" max="12040" width="11.6640625" style="149" customWidth="1"/>
    <col min="12041" max="12041" width="9.6640625" style="149" customWidth="1"/>
    <col min="12042" max="12042" width="6.6640625" style="149" customWidth="1"/>
    <col min="12043" max="12043" width="9.6640625" style="149" customWidth="1"/>
    <col min="12044" max="12044" width="8.6640625" style="149" customWidth="1"/>
    <col min="12045" max="12045" width="11.6640625" style="149" customWidth="1"/>
    <col min="12046" max="12046" width="9.6640625" style="149" customWidth="1"/>
    <col min="12047" max="12051" width="9.44140625" style="149" customWidth="1"/>
    <col min="12052" max="12288" width="8.77734375" style="149"/>
    <col min="12289" max="12289" width="9.6640625" style="149" customWidth="1"/>
    <col min="12290" max="12290" width="8.6640625" style="149" customWidth="1"/>
    <col min="12291" max="12291" width="11.6640625" style="149" customWidth="1"/>
    <col min="12292" max="12292" width="9.6640625" style="149" customWidth="1"/>
    <col min="12293" max="12293" width="6.6640625" style="149" customWidth="1"/>
    <col min="12294" max="12294" width="9.6640625" style="149" customWidth="1"/>
    <col min="12295" max="12295" width="8.6640625" style="149" customWidth="1"/>
    <col min="12296" max="12296" width="11.6640625" style="149" customWidth="1"/>
    <col min="12297" max="12297" width="9.6640625" style="149" customWidth="1"/>
    <col min="12298" max="12298" width="6.6640625" style="149" customWidth="1"/>
    <col min="12299" max="12299" width="9.6640625" style="149" customWidth="1"/>
    <col min="12300" max="12300" width="8.6640625" style="149" customWidth="1"/>
    <col min="12301" max="12301" width="11.6640625" style="149" customWidth="1"/>
    <col min="12302" max="12302" width="9.6640625" style="149" customWidth="1"/>
    <col min="12303" max="12307" width="9.44140625" style="149" customWidth="1"/>
    <col min="12308" max="12544" width="8.77734375" style="149"/>
    <col min="12545" max="12545" width="9.6640625" style="149" customWidth="1"/>
    <col min="12546" max="12546" width="8.6640625" style="149" customWidth="1"/>
    <col min="12547" max="12547" width="11.6640625" style="149" customWidth="1"/>
    <col min="12548" max="12548" width="9.6640625" style="149" customWidth="1"/>
    <col min="12549" max="12549" width="6.6640625" style="149" customWidth="1"/>
    <col min="12550" max="12550" width="9.6640625" style="149" customWidth="1"/>
    <col min="12551" max="12551" width="8.6640625" style="149" customWidth="1"/>
    <col min="12552" max="12552" width="11.6640625" style="149" customWidth="1"/>
    <col min="12553" max="12553" width="9.6640625" style="149" customWidth="1"/>
    <col min="12554" max="12554" width="6.6640625" style="149" customWidth="1"/>
    <col min="12555" max="12555" width="9.6640625" style="149" customWidth="1"/>
    <col min="12556" max="12556" width="8.6640625" style="149" customWidth="1"/>
    <col min="12557" max="12557" width="11.6640625" style="149" customWidth="1"/>
    <col min="12558" max="12558" width="9.6640625" style="149" customWidth="1"/>
    <col min="12559" max="12563" width="9.44140625" style="149" customWidth="1"/>
    <col min="12564" max="12800" width="8.77734375" style="149"/>
    <col min="12801" max="12801" width="9.6640625" style="149" customWidth="1"/>
    <col min="12802" max="12802" width="8.6640625" style="149" customWidth="1"/>
    <col min="12803" max="12803" width="11.6640625" style="149" customWidth="1"/>
    <col min="12804" max="12804" width="9.6640625" style="149" customWidth="1"/>
    <col min="12805" max="12805" width="6.6640625" style="149" customWidth="1"/>
    <col min="12806" max="12806" width="9.6640625" style="149" customWidth="1"/>
    <col min="12807" max="12807" width="8.6640625" style="149" customWidth="1"/>
    <col min="12808" max="12808" width="11.6640625" style="149" customWidth="1"/>
    <col min="12809" max="12809" width="9.6640625" style="149" customWidth="1"/>
    <col min="12810" max="12810" width="6.6640625" style="149" customWidth="1"/>
    <col min="12811" max="12811" width="9.6640625" style="149" customWidth="1"/>
    <col min="12812" max="12812" width="8.6640625" style="149" customWidth="1"/>
    <col min="12813" max="12813" width="11.6640625" style="149" customWidth="1"/>
    <col min="12814" max="12814" width="9.6640625" style="149" customWidth="1"/>
    <col min="12815" max="12819" width="9.44140625" style="149" customWidth="1"/>
    <col min="12820" max="13056" width="8.77734375" style="149"/>
    <col min="13057" max="13057" width="9.6640625" style="149" customWidth="1"/>
    <col min="13058" max="13058" width="8.6640625" style="149" customWidth="1"/>
    <col min="13059" max="13059" width="11.6640625" style="149" customWidth="1"/>
    <col min="13060" max="13060" width="9.6640625" style="149" customWidth="1"/>
    <col min="13061" max="13061" width="6.6640625" style="149" customWidth="1"/>
    <col min="13062" max="13062" width="9.6640625" style="149" customWidth="1"/>
    <col min="13063" max="13063" width="8.6640625" style="149" customWidth="1"/>
    <col min="13064" max="13064" width="11.6640625" style="149" customWidth="1"/>
    <col min="13065" max="13065" width="9.6640625" style="149" customWidth="1"/>
    <col min="13066" max="13066" width="6.6640625" style="149" customWidth="1"/>
    <col min="13067" max="13067" width="9.6640625" style="149" customWidth="1"/>
    <col min="13068" max="13068" width="8.6640625" style="149" customWidth="1"/>
    <col min="13069" max="13069" width="11.6640625" style="149" customWidth="1"/>
    <col min="13070" max="13070" width="9.6640625" style="149" customWidth="1"/>
    <col min="13071" max="13075" width="9.44140625" style="149" customWidth="1"/>
    <col min="13076" max="13312" width="8.77734375" style="149"/>
    <col min="13313" max="13313" width="9.6640625" style="149" customWidth="1"/>
    <col min="13314" max="13314" width="8.6640625" style="149" customWidth="1"/>
    <col min="13315" max="13315" width="11.6640625" style="149" customWidth="1"/>
    <col min="13316" max="13316" width="9.6640625" style="149" customWidth="1"/>
    <col min="13317" max="13317" width="6.6640625" style="149" customWidth="1"/>
    <col min="13318" max="13318" width="9.6640625" style="149" customWidth="1"/>
    <col min="13319" max="13319" width="8.6640625" style="149" customWidth="1"/>
    <col min="13320" max="13320" width="11.6640625" style="149" customWidth="1"/>
    <col min="13321" max="13321" width="9.6640625" style="149" customWidth="1"/>
    <col min="13322" max="13322" width="6.6640625" style="149" customWidth="1"/>
    <col min="13323" max="13323" width="9.6640625" style="149" customWidth="1"/>
    <col min="13324" max="13324" width="8.6640625" style="149" customWidth="1"/>
    <col min="13325" max="13325" width="11.6640625" style="149" customWidth="1"/>
    <col min="13326" max="13326" width="9.6640625" style="149" customWidth="1"/>
    <col min="13327" max="13331" width="9.44140625" style="149" customWidth="1"/>
    <col min="13332" max="13568" width="8.77734375" style="149"/>
    <col min="13569" max="13569" width="9.6640625" style="149" customWidth="1"/>
    <col min="13570" max="13570" width="8.6640625" style="149" customWidth="1"/>
    <col min="13571" max="13571" width="11.6640625" style="149" customWidth="1"/>
    <col min="13572" max="13572" width="9.6640625" style="149" customWidth="1"/>
    <col min="13573" max="13573" width="6.6640625" style="149" customWidth="1"/>
    <col min="13574" max="13574" width="9.6640625" style="149" customWidth="1"/>
    <col min="13575" max="13575" width="8.6640625" style="149" customWidth="1"/>
    <col min="13576" max="13576" width="11.6640625" style="149" customWidth="1"/>
    <col min="13577" max="13577" width="9.6640625" style="149" customWidth="1"/>
    <col min="13578" max="13578" width="6.6640625" style="149" customWidth="1"/>
    <col min="13579" max="13579" width="9.6640625" style="149" customWidth="1"/>
    <col min="13580" max="13580" width="8.6640625" style="149" customWidth="1"/>
    <col min="13581" max="13581" width="11.6640625" style="149" customWidth="1"/>
    <col min="13582" max="13582" width="9.6640625" style="149" customWidth="1"/>
    <col min="13583" max="13587" width="9.44140625" style="149" customWidth="1"/>
    <col min="13588" max="13824" width="8.77734375" style="149"/>
    <col min="13825" max="13825" width="9.6640625" style="149" customWidth="1"/>
    <col min="13826" max="13826" width="8.6640625" style="149" customWidth="1"/>
    <col min="13827" max="13827" width="11.6640625" style="149" customWidth="1"/>
    <col min="13828" max="13828" width="9.6640625" style="149" customWidth="1"/>
    <col min="13829" max="13829" width="6.6640625" style="149" customWidth="1"/>
    <col min="13830" max="13830" width="9.6640625" style="149" customWidth="1"/>
    <col min="13831" max="13831" width="8.6640625" style="149" customWidth="1"/>
    <col min="13832" max="13832" width="11.6640625" style="149" customWidth="1"/>
    <col min="13833" max="13833" width="9.6640625" style="149" customWidth="1"/>
    <col min="13834" max="13834" width="6.6640625" style="149" customWidth="1"/>
    <col min="13835" max="13835" width="9.6640625" style="149" customWidth="1"/>
    <col min="13836" max="13836" width="8.6640625" style="149" customWidth="1"/>
    <col min="13837" max="13837" width="11.6640625" style="149" customWidth="1"/>
    <col min="13838" max="13838" width="9.6640625" style="149" customWidth="1"/>
    <col min="13839" max="13843" width="9.44140625" style="149" customWidth="1"/>
    <col min="13844" max="14080" width="8.77734375" style="149"/>
    <col min="14081" max="14081" width="9.6640625" style="149" customWidth="1"/>
    <col min="14082" max="14082" width="8.6640625" style="149" customWidth="1"/>
    <col min="14083" max="14083" width="11.6640625" style="149" customWidth="1"/>
    <col min="14084" max="14084" width="9.6640625" style="149" customWidth="1"/>
    <col min="14085" max="14085" width="6.6640625" style="149" customWidth="1"/>
    <col min="14086" max="14086" width="9.6640625" style="149" customWidth="1"/>
    <col min="14087" max="14087" width="8.6640625" style="149" customWidth="1"/>
    <col min="14088" max="14088" width="11.6640625" style="149" customWidth="1"/>
    <col min="14089" max="14089" width="9.6640625" style="149" customWidth="1"/>
    <col min="14090" max="14090" width="6.6640625" style="149" customWidth="1"/>
    <col min="14091" max="14091" width="9.6640625" style="149" customWidth="1"/>
    <col min="14092" max="14092" width="8.6640625" style="149" customWidth="1"/>
    <col min="14093" max="14093" width="11.6640625" style="149" customWidth="1"/>
    <col min="14094" max="14094" width="9.6640625" style="149" customWidth="1"/>
    <col min="14095" max="14099" width="9.44140625" style="149" customWidth="1"/>
    <col min="14100" max="14336" width="8.77734375" style="149"/>
    <col min="14337" max="14337" width="9.6640625" style="149" customWidth="1"/>
    <col min="14338" max="14338" width="8.6640625" style="149" customWidth="1"/>
    <col min="14339" max="14339" width="11.6640625" style="149" customWidth="1"/>
    <col min="14340" max="14340" width="9.6640625" style="149" customWidth="1"/>
    <col min="14341" max="14341" width="6.6640625" style="149" customWidth="1"/>
    <col min="14342" max="14342" width="9.6640625" style="149" customWidth="1"/>
    <col min="14343" max="14343" width="8.6640625" style="149" customWidth="1"/>
    <col min="14344" max="14344" width="11.6640625" style="149" customWidth="1"/>
    <col min="14345" max="14345" width="9.6640625" style="149" customWidth="1"/>
    <col min="14346" max="14346" width="6.6640625" style="149" customWidth="1"/>
    <col min="14347" max="14347" width="9.6640625" style="149" customWidth="1"/>
    <col min="14348" max="14348" width="8.6640625" style="149" customWidth="1"/>
    <col min="14349" max="14349" width="11.6640625" style="149" customWidth="1"/>
    <col min="14350" max="14350" width="9.6640625" style="149" customWidth="1"/>
    <col min="14351" max="14355" width="9.44140625" style="149" customWidth="1"/>
    <col min="14356" max="14592" width="8.77734375" style="149"/>
    <col min="14593" max="14593" width="9.6640625" style="149" customWidth="1"/>
    <col min="14594" max="14594" width="8.6640625" style="149" customWidth="1"/>
    <col min="14595" max="14595" width="11.6640625" style="149" customWidth="1"/>
    <col min="14596" max="14596" width="9.6640625" style="149" customWidth="1"/>
    <col min="14597" max="14597" width="6.6640625" style="149" customWidth="1"/>
    <col min="14598" max="14598" width="9.6640625" style="149" customWidth="1"/>
    <col min="14599" max="14599" width="8.6640625" style="149" customWidth="1"/>
    <col min="14600" max="14600" width="11.6640625" style="149" customWidth="1"/>
    <col min="14601" max="14601" width="9.6640625" style="149" customWidth="1"/>
    <col min="14602" max="14602" width="6.6640625" style="149" customWidth="1"/>
    <col min="14603" max="14603" width="9.6640625" style="149" customWidth="1"/>
    <col min="14604" max="14604" width="8.6640625" style="149" customWidth="1"/>
    <col min="14605" max="14605" width="11.6640625" style="149" customWidth="1"/>
    <col min="14606" max="14606" width="9.6640625" style="149" customWidth="1"/>
    <col min="14607" max="14611" width="9.44140625" style="149" customWidth="1"/>
    <col min="14612" max="14848" width="8.77734375" style="149"/>
    <col min="14849" max="14849" width="9.6640625" style="149" customWidth="1"/>
    <col min="14850" max="14850" width="8.6640625" style="149" customWidth="1"/>
    <col min="14851" max="14851" width="11.6640625" style="149" customWidth="1"/>
    <col min="14852" max="14852" width="9.6640625" style="149" customWidth="1"/>
    <col min="14853" max="14853" width="6.6640625" style="149" customWidth="1"/>
    <col min="14854" max="14854" width="9.6640625" style="149" customWidth="1"/>
    <col min="14855" max="14855" width="8.6640625" style="149" customWidth="1"/>
    <col min="14856" max="14856" width="11.6640625" style="149" customWidth="1"/>
    <col min="14857" max="14857" width="9.6640625" style="149" customWidth="1"/>
    <col min="14858" max="14858" width="6.6640625" style="149" customWidth="1"/>
    <col min="14859" max="14859" width="9.6640625" style="149" customWidth="1"/>
    <col min="14860" max="14860" width="8.6640625" style="149" customWidth="1"/>
    <col min="14861" max="14861" width="11.6640625" style="149" customWidth="1"/>
    <col min="14862" max="14862" width="9.6640625" style="149" customWidth="1"/>
    <col min="14863" max="14867" width="9.44140625" style="149" customWidth="1"/>
    <col min="14868" max="15104" width="8.77734375" style="149"/>
    <col min="15105" max="15105" width="9.6640625" style="149" customWidth="1"/>
    <col min="15106" max="15106" width="8.6640625" style="149" customWidth="1"/>
    <col min="15107" max="15107" width="11.6640625" style="149" customWidth="1"/>
    <col min="15108" max="15108" width="9.6640625" style="149" customWidth="1"/>
    <col min="15109" max="15109" width="6.6640625" style="149" customWidth="1"/>
    <col min="15110" max="15110" width="9.6640625" style="149" customWidth="1"/>
    <col min="15111" max="15111" width="8.6640625" style="149" customWidth="1"/>
    <col min="15112" max="15112" width="11.6640625" style="149" customWidth="1"/>
    <col min="15113" max="15113" width="9.6640625" style="149" customWidth="1"/>
    <col min="15114" max="15114" width="6.6640625" style="149" customWidth="1"/>
    <col min="15115" max="15115" width="9.6640625" style="149" customWidth="1"/>
    <col min="15116" max="15116" width="8.6640625" style="149" customWidth="1"/>
    <col min="15117" max="15117" width="11.6640625" style="149" customWidth="1"/>
    <col min="15118" max="15118" width="9.6640625" style="149" customWidth="1"/>
    <col min="15119" max="15123" width="9.44140625" style="149" customWidth="1"/>
    <col min="15124" max="15360" width="8.77734375" style="149"/>
    <col min="15361" max="15361" width="9.6640625" style="149" customWidth="1"/>
    <col min="15362" max="15362" width="8.6640625" style="149" customWidth="1"/>
    <col min="15363" max="15363" width="11.6640625" style="149" customWidth="1"/>
    <col min="15364" max="15364" width="9.6640625" style="149" customWidth="1"/>
    <col min="15365" max="15365" width="6.6640625" style="149" customWidth="1"/>
    <col min="15366" max="15366" width="9.6640625" style="149" customWidth="1"/>
    <col min="15367" max="15367" width="8.6640625" style="149" customWidth="1"/>
    <col min="15368" max="15368" width="11.6640625" style="149" customWidth="1"/>
    <col min="15369" max="15369" width="9.6640625" style="149" customWidth="1"/>
    <col min="15370" max="15370" width="6.6640625" style="149" customWidth="1"/>
    <col min="15371" max="15371" width="9.6640625" style="149" customWidth="1"/>
    <col min="15372" max="15372" width="8.6640625" style="149" customWidth="1"/>
    <col min="15373" max="15373" width="11.6640625" style="149" customWidth="1"/>
    <col min="15374" max="15374" width="9.6640625" style="149" customWidth="1"/>
    <col min="15375" max="15379" width="9.44140625" style="149" customWidth="1"/>
    <col min="15380" max="15616" width="8.77734375" style="149"/>
    <col min="15617" max="15617" width="9.6640625" style="149" customWidth="1"/>
    <col min="15618" max="15618" width="8.6640625" style="149" customWidth="1"/>
    <col min="15619" max="15619" width="11.6640625" style="149" customWidth="1"/>
    <col min="15620" max="15620" width="9.6640625" style="149" customWidth="1"/>
    <col min="15621" max="15621" width="6.6640625" style="149" customWidth="1"/>
    <col min="15622" max="15622" width="9.6640625" style="149" customWidth="1"/>
    <col min="15623" max="15623" width="8.6640625" style="149" customWidth="1"/>
    <col min="15624" max="15624" width="11.6640625" style="149" customWidth="1"/>
    <col min="15625" max="15625" width="9.6640625" style="149" customWidth="1"/>
    <col min="15626" max="15626" width="6.6640625" style="149" customWidth="1"/>
    <col min="15627" max="15627" width="9.6640625" style="149" customWidth="1"/>
    <col min="15628" max="15628" width="8.6640625" style="149" customWidth="1"/>
    <col min="15629" max="15629" width="11.6640625" style="149" customWidth="1"/>
    <col min="15630" max="15630" width="9.6640625" style="149" customWidth="1"/>
    <col min="15631" max="15635" width="9.44140625" style="149" customWidth="1"/>
    <col min="15636" max="15872" width="8.77734375" style="149"/>
    <col min="15873" max="15873" width="9.6640625" style="149" customWidth="1"/>
    <col min="15874" max="15874" width="8.6640625" style="149" customWidth="1"/>
    <col min="15875" max="15875" width="11.6640625" style="149" customWidth="1"/>
    <col min="15876" max="15876" width="9.6640625" style="149" customWidth="1"/>
    <col min="15877" max="15877" width="6.6640625" style="149" customWidth="1"/>
    <col min="15878" max="15878" width="9.6640625" style="149" customWidth="1"/>
    <col min="15879" max="15879" width="8.6640625" style="149" customWidth="1"/>
    <col min="15880" max="15880" width="11.6640625" style="149" customWidth="1"/>
    <col min="15881" max="15881" width="9.6640625" style="149" customWidth="1"/>
    <col min="15882" max="15882" width="6.6640625" style="149" customWidth="1"/>
    <col min="15883" max="15883" width="9.6640625" style="149" customWidth="1"/>
    <col min="15884" max="15884" width="8.6640625" style="149" customWidth="1"/>
    <col min="15885" max="15885" width="11.6640625" style="149" customWidth="1"/>
    <col min="15886" max="15886" width="9.6640625" style="149" customWidth="1"/>
    <col min="15887" max="15891" width="9.44140625" style="149" customWidth="1"/>
    <col min="15892" max="16128" width="8.77734375" style="149"/>
    <col min="16129" max="16129" width="9.6640625" style="149" customWidth="1"/>
    <col min="16130" max="16130" width="8.6640625" style="149" customWidth="1"/>
    <col min="16131" max="16131" width="11.6640625" style="149" customWidth="1"/>
    <col min="16132" max="16132" width="9.6640625" style="149" customWidth="1"/>
    <col min="16133" max="16133" width="6.6640625" style="149" customWidth="1"/>
    <col min="16134" max="16134" width="9.6640625" style="149" customWidth="1"/>
    <col min="16135" max="16135" width="8.6640625" style="149" customWidth="1"/>
    <col min="16136" max="16136" width="11.6640625" style="149" customWidth="1"/>
    <col min="16137" max="16137" width="9.6640625" style="149" customWidth="1"/>
    <col min="16138" max="16138" width="6.6640625" style="149" customWidth="1"/>
    <col min="16139" max="16139" width="9.6640625" style="149" customWidth="1"/>
    <col min="16140" max="16140" width="8.6640625" style="149" customWidth="1"/>
    <col min="16141" max="16141" width="11.6640625" style="149" customWidth="1"/>
    <col min="16142" max="16142" width="9.6640625" style="149" customWidth="1"/>
    <col min="16143" max="16147" width="9.44140625" style="149" customWidth="1"/>
    <col min="16148" max="16384" width="8.77734375" style="149"/>
  </cols>
  <sheetData>
    <row r="1" spans="1:14">
      <c r="A1" s="135"/>
      <c r="K1" s="139" t="s">
        <v>120</v>
      </c>
      <c r="L1" s="490" t="str">
        <f>IF(木材使用数量調書!P1&lt;&gt;"",木材使用数量調書!P1,"")</f>
        <v>みなとカフェ</v>
      </c>
      <c r="M1" s="490"/>
      <c r="N1" s="490"/>
    </row>
    <row r="2" spans="1:14" ht="23.25" customHeight="1">
      <c r="A2" s="135"/>
      <c r="F2" s="491" t="s">
        <v>121</v>
      </c>
      <c r="G2" s="491"/>
      <c r="H2" s="491"/>
      <c r="I2" s="491"/>
      <c r="L2" s="140"/>
      <c r="M2" s="141"/>
      <c r="N2" s="141"/>
    </row>
    <row r="3" spans="1:14" ht="6.75" customHeight="1"/>
    <row r="4" spans="1:14" s="136" customFormat="1">
      <c r="A4" s="142" t="s">
        <v>122</v>
      </c>
      <c r="B4" s="142" t="s">
        <v>123</v>
      </c>
      <c r="C4" s="142" t="s">
        <v>124</v>
      </c>
      <c r="D4" s="143" t="s">
        <v>125</v>
      </c>
      <c r="F4" s="142" t="s">
        <v>122</v>
      </c>
      <c r="G4" s="142" t="s">
        <v>123</v>
      </c>
      <c r="H4" s="142" t="s">
        <v>124</v>
      </c>
      <c r="I4" s="143" t="s">
        <v>125</v>
      </c>
      <c r="K4" s="142" t="s">
        <v>122</v>
      </c>
      <c r="L4" s="142" t="s">
        <v>123</v>
      </c>
      <c r="M4" s="142" t="s">
        <v>124</v>
      </c>
      <c r="N4" s="143" t="s">
        <v>125</v>
      </c>
    </row>
    <row r="5" spans="1:14">
      <c r="A5" s="492"/>
      <c r="B5" s="144"/>
      <c r="C5" s="145"/>
      <c r="D5" s="146"/>
      <c r="F5" s="492"/>
      <c r="G5" s="144"/>
      <c r="H5" s="145"/>
      <c r="I5" s="146"/>
      <c r="K5" s="495"/>
      <c r="L5" s="144"/>
      <c r="M5" s="145"/>
      <c r="N5" s="146"/>
    </row>
    <row r="6" spans="1:14">
      <c r="A6" s="493"/>
      <c r="B6" s="144"/>
      <c r="C6" s="145"/>
      <c r="D6" s="146"/>
      <c r="F6" s="493"/>
      <c r="G6" s="144"/>
      <c r="H6" s="145"/>
      <c r="I6" s="146"/>
      <c r="K6" s="496"/>
      <c r="L6" s="144"/>
      <c r="M6" s="145"/>
      <c r="N6" s="146"/>
    </row>
    <row r="7" spans="1:14">
      <c r="A7" s="493"/>
      <c r="B7" s="144"/>
      <c r="C7" s="145"/>
      <c r="D7" s="146"/>
      <c r="F7" s="493"/>
      <c r="G7" s="144"/>
      <c r="H7" s="145"/>
      <c r="I7" s="146"/>
      <c r="K7" s="496"/>
      <c r="L7" s="144"/>
      <c r="M7" s="145"/>
      <c r="N7" s="146"/>
    </row>
    <row r="8" spans="1:14">
      <c r="A8" s="493"/>
      <c r="B8" s="144"/>
      <c r="C8" s="145"/>
      <c r="D8" s="146"/>
      <c r="F8" s="493"/>
      <c r="G8" s="144"/>
      <c r="H8" s="145"/>
      <c r="I8" s="146"/>
      <c r="K8" s="496"/>
      <c r="L8" s="144"/>
      <c r="M8" s="145"/>
      <c r="N8" s="146"/>
    </row>
    <row r="9" spans="1:14">
      <c r="A9" s="493"/>
      <c r="B9" s="144"/>
      <c r="C9" s="145"/>
      <c r="D9" s="146"/>
      <c r="F9" s="493"/>
      <c r="G9" s="144"/>
      <c r="H9" s="145"/>
      <c r="I9" s="146"/>
      <c r="K9" s="496"/>
      <c r="L9" s="144"/>
      <c r="M9" s="145"/>
      <c r="N9" s="146"/>
    </row>
    <row r="10" spans="1:14">
      <c r="A10" s="493"/>
      <c r="B10" s="144"/>
      <c r="C10" s="145"/>
      <c r="D10" s="146"/>
      <c r="F10" s="493"/>
      <c r="G10" s="144"/>
      <c r="H10" s="145"/>
      <c r="I10" s="146"/>
      <c r="K10" s="496"/>
      <c r="L10" s="144"/>
      <c r="M10" s="145"/>
      <c r="N10" s="146"/>
    </row>
    <row r="11" spans="1:14">
      <c r="A11" s="493"/>
      <c r="B11" s="144"/>
      <c r="C11" s="145"/>
      <c r="D11" s="146"/>
      <c r="F11" s="493"/>
      <c r="G11" s="144"/>
      <c r="H11" s="145"/>
      <c r="I11" s="146"/>
      <c r="K11" s="496"/>
      <c r="L11" s="144"/>
      <c r="M11" s="145"/>
      <c r="N11" s="146"/>
    </row>
    <row r="12" spans="1:14">
      <c r="A12" s="493"/>
      <c r="B12" s="144"/>
      <c r="C12" s="145"/>
      <c r="D12" s="146"/>
      <c r="F12" s="493"/>
      <c r="G12" s="144"/>
      <c r="H12" s="145"/>
      <c r="I12" s="146"/>
      <c r="K12" s="496"/>
      <c r="L12" s="144"/>
      <c r="M12" s="145"/>
      <c r="N12" s="146"/>
    </row>
    <row r="13" spans="1:14" ht="11.4" thickBot="1">
      <c r="A13" s="494"/>
      <c r="B13" s="144"/>
      <c r="C13" s="145"/>
      <c r="D13" s="147"/>
      <c r="F13" s="494"/>
      <c r="G13" s="144"/>
      <c r="H13" s="145"/>
      <c r="I13" s="147"/>
      <c r="K13" s="497"/>
      <c r="L13" s="144"/>
      <c r="M13" s="145"/>
      <c r="N13" s="147"/>
    </row>
    <row r="14" spans="1:14" ht="11.4" thickBot="1">
      <c r="A14" s="488" t="s">
        <v>126</v>
      </c>
      <c r="B14" s="489"/>
      <c r="C14" s="489"/>
      <c r="D14" s="148">
        <f>SUM(D5:D13)</f>
        <v>0</v>
      </c>
      <c r="F14" s="488" t="s">
        <v>126</v>
      </c>
      <c r="G14" s="489"/>
      <c r="H14" s="489"/>
      <c r="I14" s="148">
        <f>SUM(I5:I13)</f>
        <v>0</v>
      </c>
      <c r="K14" s="488" t="s">
        <v>126</v>
      </c>
      <c r="L14" s="489"/>
      <c r="M14" s="489"/>
      <c r="N14" s="148">
        <f>SUM(N5:N13)</f>
        <v>0</v>
      </c>
    </row>
    <row r="15" spans="1:14">
      <c r="G15" s="136"/>
      <c r="L15" s="136"/>
    </row>
    <row r="16" spans="1:14">
      <c r="A16" s="495"/>
      <c r="B16" s="144"/>
      <c r="C16" s="145"/>
      <c r="D16" s="146"/>
      <c r="F16" s="495"/>
      <c r="G16" s="144"/>
      <c r="H16" s="145"/>
      <c r="I16" s="146"/>
      <c r="K16" s="495"/>
      <c r="L16" s="144"/>
      <c r="M16" s="145"/>
      <c r="N16" s="146"/>
    </row>
    <row r="17" spans="1:14">
      <c r="A17" s="496"/>
      <c r="B17" s="144"/>
      <c r="C17" s="145"/>
      <c r="D17" s="146"/>
      <c r="F17" s="496"/>
      <c r="G17" s="144"/>
      <c r="H17" s="145"/>
      <c r="I17" s="146"/>
      <c r="K17" s="496"/>
      <c r="L17" s="144"/>
      <c r="M17" s="145"/>
      <c r="N17" s="146"/>
    </row>
    <row r="18" spans="1:14">
      <c r="A18" s="496"/>
      <c r="B18" s="144"/>
      <c r="C18" s="145"/>
      <c r="D18" s="146"/>
      <c r="F18" s="496"/>
      <c r="G18" s="144"/>
      <c r="H18" s="145"/>
      <c r="I18" s="146"/>
      <c r="K18" s="496"/>
      <c r="L18" s="144"/>
      <c r="M18" s="145"/>
      <c r="N18" s="146"/>
    </row>
    <row r="19" spans="1:14">
      <c r="A19" s="496"/>
      <c r="B19" s="144"/>
      <c r="C19" s="145"/>
      <c r="D19" s="146"/>
      <c r="F19" s="496"/>
      <c r="G19" s="144"/>
      <c r="H19" s="145"/>
      <c r="I19" s="146"/>
      <c r="K19" s="496"/>
      <c r="L19" s="144"/>
      <c r="M19" s="145"/>
      <c r="N19" s="146"/>
    </row>
    <row r="20" spans="1:14">
      <c r="A20" s="496"/>
      <c r="B20" s="144"/>
      <c r="C20" s="145"/>
      <c r="D20" s="146"/>
      <c r="F20" s="496"/>
      <c r="G20" s="144"/>
      <c r="H20" s="145"/>
      <c r="I20" s="146"/>
      <c r="K20" s="496"/>
      <c r="L20" s="144"/>
      <c r="M20" s="145"/>
      <c r="N20" s="146"/>
    </row>
    <row r="21" spans="1:14">
      <c r="A21" s="496"/>
      <c r="B21" s="144"/>
      <c r="C21" s="145"/>
      <c r="D21" s="146"/>
      <c r="F21" s="496"/>
      <c r="G21" s="144"/>
      <c r="H21" s="145"/>
      <c r="I21" s="146"/>
      <c r="K21" s="496"/>
      <c r="L21" s="144"/>
      <c r="M21" s="145"/>
      <c r="N21" s="146"/>
    </row>
    <row r="22" spans="1:14">
      <c r="A22" s="496"/>
      <c r="B22" s="144"/>
      <c r="C22" s="145"/>
      <c r="D22" s="146"/>
      <c r="F22" s="496"/>
      <c r="G22" s="144"/>
      <c r="H22" s="145"/>
      <c r="I22" s="146"/>
      <c r="K22" s="496"/>
      <c r="L22" s="144"/>
      <c r="M22" s="145"/>
      <c r="N22" s="146"/>
    </row>
    <row r="23" spans="1:14">
      <c r="A23" s="496"/>
      <c r="B23" s="144"/>
      <c r="C23" s="145"/>
      <c r="D23" s="146"/>
      <c r="F23" s="496"/>
      <c r="G23" s="144"/>
      <c r="H23" s="145"/>
      <c r="I23" s="146"/>
      <c r="K23" s="496"/>
      <c r="L23" s="144"/>
      <c r="M23" s="145"/>
      <c r="N23" s="146"/>
    </row>
    <row r="24" spans="1:14" ht="11.4" thickBot="1">
      <c r="A24" s="497"/>
      <c r="B24" s="144"/>
      <c r="C24" s="145"/>
      <c r="D24" s="147"/>
      <c r="F24" s="497"/>
      <c r="G24" s="144"/>
      <c r="H24" s="145"/>
      <c r="I24" s="147"/>
      <c r="K24" s="497"/>
      <c r="L24" s="144"/>
      <c r="M24" s="145"/>
      <c r="N24" s="147"/>
    </row>
    <row r="25" spans="1:14" ht="11.4" thickBot="1">
      <c r="A25" s="488" t="s">
        <v>126</v>
      </c>
      <c r="B25" s="489"/>
      <c r="C25" s="489"/>
      <c r="D25" s="148">
        <f>SUM(D16:D24)</f>
        <v>0</v>
      </c>
      <c r="F25" s="488" t="s">
        <v>126</v>
      </c>
      <c r="G25" s="489"/>
      <c r="H25" s="489"/>
      <c r="I25" s="148">
        <f>SUM(I16:I24)</f>
        <v>0</v>
      </c>
      <c r="K25" s="488" t="s">
        <v>126</v>
      </c>
      <c r="L25" s="489"/>
      <c r="M25" s="489"/>
      <c r="N25" s="148">
        <f>SUM(N16:N24)</f>
        <v>0</v>
      </c>
    </row>
    <row r="26" spans="1:14">
      <c r="B26" s="137"/>
    </row>
    <row r="27" spans="1:14">
      <c r="A27" s="495"/>
      <c r="B27" s="144"/>
      <c r="C27" s="145"/>
      <c r="D27" s="146"/>
      <c r="F27" s="495"/>
      <c r="G27" s="144"/>
      <c r="H27" s="145"/>
      <c r="I27" s="146"/>
      <c r="K27" s="495"/>
      <c r="L27" s="144"/>
      <c r="M27" s="145"/>
      <c r="N27" s="146"/>
    </row>
    <row r="28" spans="1:14">
      <c r="A28" s="496"/>
      <c r="B28" s="144"/>
      <c r="C28" s="145"/>
      <c r="D28" s="146"/>
      <c r="F28" s="496"/>
      <c r="G28" s="144"/>
      <c r="H28" s="145"/>
      <c r="I28" s="146"/>
      <c r="K28" s="496"/>
      <c r="L28" s="144"/>
      <c r="M28" s="145"/>
      <c r="N28" s="146"/>
    </row>
    <row r="29" spans="1:14">
      <c r="A29" s="496"/>
      <c r="B29" s="144"/>
      <c r="C29" s="145"/>
      <c r="D29" s="146"/>
      <c r="F29" s="496"/>
      <c r="G29" s="144"/>
      <c r="H29" s="145"/>
      <c r="I29" s="146"/>
      <c r="K29" s="496"/>
      <c r="L29" s="144"/>
      <c r="M29" s="145"/>
      <c r="N29" s="146"/>
    </row>
    <row r="30" spans="1:14">
      <c r="A30" s="496"/>
      <c r="B30" s="144"/>
      <c r="C30" s="145"/>
      <c r="D30" s="146"/>
      <c r="F30" s="496"/>
      <c r="G30" s="144"/>
      <c r="H30" s="145"/>
      <c r="I30" s="146"/>
      <c r="K30" s="496"/>
      <c r="L30" s="144"/>
      <c r="M30" s="145"/>
      <c r="N30" s="146"/>
    </row>
    <row r="31" spans="1:14">
      <c r="A31" s="496"/>
      <c r="B31" s="144"/>
      <c r="C31" s="145"/>
      <c r="D31" s="146"/>
      <c r="F31" s="496"/>
      <c r="G31" s="144"/>
      <c r="H31" s="145"/>
      <c r="I31" s="146"/>
      <c r="K31" s="496"/>
      <c r="L31" s="144"/>
      <c r="M31" s="145"/>
      <c r="N31" s="146"/>
    </row>
    <row r="32" spans="1:14">
      <c r="A32" s="496"/>
      <c r="B32" s="144"/>
      <c r="C32" s="145"/>
      <c r="D32" s="146"/>
      <c r="F32" s="496"/>
      <c r="G32" s="144"/>
      <c r="H32" s="145"/>
      <c r="I32" s="146"/>
      <c r="K32" s="496"/>
      <c r="L32" s="144"/>
      <c r="M32" s="145"/>
      <c r="N32" s="146"/>
    </row>
    <row r="33" spans="1:14">
      <c r="A33" s="496"/>
      <c r="B33" s="144"/>
      <c r="C33" s="145"/>
      <c r="D33" s="146"/>
      <c r="F33" s="496"/>
      <c r="G33" s="144"/>
      <c r="H33" s="145"/>
      <c r="I33" s="146"/>
      <c r="K33" s="496"/>
      <c r="L33" s="144"/>
      <c r="M33" s="145"/>
      <c r="N33" s="146"/>
    </row>
    <row r="34" spans="1:14">
      <c r="A34" s="496"/>
      <c r="B34" s="144"/>
      <c r="C34" s="145"/>
      <c r="D34" s="146"/>
      <c r="F34" s="496"/>
      <c r="G34" s="144"/>
      <c r="H34" s="145"/>
      <c r="I34" s="146"/>
      <c r="K34" s="496"/>
      <c r="L34" s="144"/>
      <c r="M34" s="145"/>
      <c r="N34" s="146"/>
    </row>
    <row r="35" spans="1:14" ht="11.4" thickBot="1">
      <c r="A35" s="497"/>
      <c r="B35" s="144"/>
      <c r="C35" s="145"/>
      <c r="D35" s="147"/>
      <c r="F35" s="497"/>
      <c r="G35" s="144"/>
      <c r="H35" s="145"/>
      <c r="I35" s="147"/>
      <c r="K35" s="497"/>
      <c r="L35" s="144"/>
      <c r="M35" s="145"/>
      <c r="N35" s="147"/>
    </row>
    <row r="36" spans="1:14" ht="11.4" thickBot="1">
      <c r="A36" s="488" t="s">
        <v>126</v>
      </c>
      <c r="B36" s="489"/>
      <c r="C36" s="489"/>
      <c r="D36" s="148">
        <f>SUM(D27:D35)</f>
        <v>0</v>
      </c>
      <c r="F36" s="488" t="s">
        <v>126</v>
      </c>
      <c r="G36" s="489"/>
      <c r="H36" s="489"/>
      <c r="I36" s="148">
        <f>SUM(I27:I35)</f>
        <v>0</v>
      </c>
      <c r="K36" s="488" t="s">
        <v>126</v>
      </c>
      <c r="L36" s="489"/>
      <c r="M36" s="489"/>
      <c r="N36" s="148">
        <f>SUM(N27:N35)</f>
        <v>0</v>
      </c>
    </row>
    <row r="37" spans="1:14">
      <c r="A37" s="149"/>
    </row>
    <row r="38" spans="1:14">
      <c r="A38" s="137" t="s">
        <v>127</v>
      </c>
    </row>
  </sheetData>
  <mergeCells count="20">
    <mergeCell ref="A27:A35"/>
    <mergeCell ref="F27:F35"/>
    <mergeCell ref="K27:K35"/>
    <mergeCell ref="A36:C36"/>
    <mergeCell ref="F36:H36"/>
    <mergeCell ref="K36:M36"/>
    <mergeCell ref="A16:A24"/>
    <mergeCell ref="F16:F24"/>
    <mergeCell ref="K16:K24"/>
    <mergeCell ref="A25:C25"/>
    <mergeCell ref="F25:H25"/>
    <mergeCell ref="K25:M25"/>
    <mergeCell ref="A14:C14"/>
    <mergeCell ref="F14:H14"/>
    <mergeCell ref="K14:M14"/>
    <mergeCell ref="L1:N1"/>
    <mergeCell ref="F2:I2"/>
    <mergeCell ref="A5:A13"/>
    <mergeCell ref="F5:F13"/>
    <mergeCell ref="K5:K13"/>
  </mergeCells>
  <phoneticPr fontId="9"/>
  <printOptions horizontalCentered="1"/>
  <pageMargins left="0.59055118110236227" right="0.59055118110236227" top="0.78740157480314965" bottom="0.59055118110236227" header="0.51181102362204722" footer="0.31496062992125984"/>
  <pageSetup paperSize="9" scale="90" orientation="landscape" r:id="rId1"/>
  <headerFooter>
    <oddHeader>&amp;L国産木材使用数量調書内訳  参考資料a （部材別数量内訳表）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【申請時】チェックリスト</vt:lpstr>
      <vt:lpstr>【申請時】交付申請書</vt:lpstr>
      <vt:lpstr>委任状（例）</vt:lpstr>
      <vt:lpstr>交付申請の理由</vt:lpstr>
      <vt:lpstr>【共】(別紙)担当者連絡先</vt:lpstr>
      <vt:lpstr>助成対象経費内訳書</vt:lpstr>
      <vt:lpstr>【記入例】助成対象経費内訳書</vt:lpstr>
      <vt:lpstr>木材使用数量調書</vt:lpstr>
      <vt:lpstr>参考資料 a （部材別数量内訳表）</vt:lpstr>
      <vt:lpstr>【変更時】変更承認申請書</vt:lpstr>
      <vt:lpstr>【取下げ】取下げ届出書</vt:lpstr>
      <vt:lpstr>Data</vt:lpstr>
      <vt:lpstr>'【共】(別紙)担当者連絡先'!Print_Area</vt:lpstr>
      <vt:lpstr>【取下げ】取下げ届出書!Print_Area</vt:lpstr>
      <vt:lpstr>【申請時】チェックリスト!Print_Area</vt:lpstr>
      <vt:lpstr>【申請時】交付申請書!Print_Area</vt:lpstr>
      <vt:lpstr>【変更時】変更承認申請書!Print_Area</vt:lpstr>
      <vt:lpstr>'委任状（例）'!Print_Area</vt:lpstr>
      <vt:lpstr>交付申請の理由!Print_Area</vt:lpstr>
      <vt:lpstr>'参考資料 a （部材別数量内訳表）'!Print_Area</vt:lpstr>
      <vt:lpstr>木材使用数量調書!Print_Area</vt:lpstr>
      <vt:lpstr>'参考資料 a （部材別数量内訳表）'!Print_Titles</vt:lpstr>
      <vt:lpstr>木材使用数量調書!Print_Titles</vt:lpstr>
    </vt:vector>
  </TitlesOfParts>
  <Company>区政情報課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dc:creator>
  <cp:lastModifiedBy>a0003637</cp:lastModifiedBy>
  <cp:lastPrinted>2023-03-29T01:31:28Z</cp:lastPrinted>
  <dcterms:created xsi:type="dcterms:W3CDTF">2005-02-15T06:18:11Z</dcterms:created>
  <dcterms:modified xsi:type="dcterms:W3CDTF">2023-03-29T01:31:47Z</dcterms:modified>
</cp:coreProperties>
</file>