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R:\1150企画経営部\0500企画課\書込み\10　指定管理者制度\指定管理施設評価票【5.31〆切】\08_みなと保健所\01_企画課確認後\"/>
    </mc:Choice>
  </mc:AlternateContent>
  <xr:revisionPtr revIDLastSave="0" documentId="13_ncr:1_{E8358EFF-FD32-40BE-ACC7-D09ACADE9A80}" xr6:coauthVersionLast="36" xr6:coauthVersionMax="47" xr10:uidLastSave="{00000000-0000-0000-0000-000000000000}"/>
  <bookViews>
    <workbookView xWindow="-120" yWindow="-120" windowWidth="20736" windowHeight="11160" xr2:uid="{00000000-000D-0000-FFFF-FFFF00000000}"/>
  </bookViews>
  <sheets>
    <sheet name="様式" sheetId="33" r:id="rId1"/>
    <sheet name="【記入例】様式" sheetId="30" r:id="rId2"/>
    <sheet name="評価基準" sheetId="32" r:id="rId3"/>
    <sheet name="【参考資料】職員配置表" sheetId="34" r:id="rId4"/>
    <sheet name="【参考資料】区分確認表" sheetId="35" r:id="rId5"/>
  </sheets>
  <definedNames>
    <definedName name="_GoBack" localSheetId="2">評価基準!$G$9</definedName>
    <definedName name="_xlnm.Print_Area" localSheetId="1">【記入例】様式!$A$1:$AC$62</definedName>
    <definedName name="_xlnm.Print_Area" localSheetId="4">【参考資料】区分確認表!$A$1:$J$28</definedName>
    <definedName name="_xlnm.Print_Area" localSheetId="3">【参考資料】職員配置表!$A$1:$P$23</definedName>
    <definedName name="_xlnm.Print_Area" localSheetId="2">評価基準!$A$1:$G$77</definedName>
    <definedName name="_xlnm.Print_Area" localSheetId="0">様式!$A$1:$AC$62</definedName>
  </definedNames>
  <calcPr calcId="191029"/>
</workbook>
</file>

<file path=xl/calcChain.xml><?xml version="1.0" encoding="utf-8"?>
<calcChain xmlns="http://schemas.openxmlformats.org/spreadsheetml/2006/main">
  <c r="AC51" i="33" l="1"/>
  <c r="AA51" i="33"/>
  <c r="AC50" i="33"/>
  <c r="AA50" i="33"/>
  <c r="AC49" i="33"/>
  <c r="AA49" i="33"/>
  <c r="AC48" i="33"/>
  <c r="AA48" i="33"/>
  <c r="AC47" i="33"/>
  <c r="AA47" i="33"/>
  <c r="AC46" i="33"/>
  <c r="AA46" i="33"/>
  <c r="AC45" i="33"/>
  <c r="AA45" i="33"/>
  <c r="AC44" i="33"/>
  <c r="AC52" i="33" s="1"/>
  <c r="AA44" i="33"/>
  <c r="AC43" i="33"/>
  <c r="AA43" i="33"/>
  <c r="AC42" i="33"/>
  <c r="AA42" i="33"/>
  <c r="Q29" i="33"/>
  <c r="N29" i="33"/>
  <c r="K29" i="33"/>
  <c r="H29" i="33"/>
  <c r="Q25" i="33"/>
  <c r="N25" i="33"/>
  <c r="K25" i="33"/>
  <c r="H25" i="33"/>
  <c r="K36" i="33" l="1"/>
  <c r="N36" i="33"/>
  <c r="Q36" i="33"/>
  <c r="H36" i="33"/>
  <c r="AA52" i="33"/>
  <c r="T60" i="33" s="1"/>
  <c r="Z13" i="33"/>
  <c r="H14" i="32" l="1"/>
  <c r="M69" i="32" l="1"/>
  <c r="K69" i="32"/>
  <c r="M64" i="32"/>
  <c r="K64" i="32"/>
  <c r="M55" i="32"/>
  <c r="K55" i="32"/>
  <c r="M46" i="32"/>
  <c r="K46" i="32"/>
  <c r="M40" i="32"/>
  <c r="K40" i="32"/>
  <c r="K34" i="32"/>
  <c r="J69" i="32"/>
  <c r="J64" i="32"/>
  <c r="J55" i="32"/>
  <c r="J46" i="32"/>
  <c r="J40" i="32"/>
  <c r="H69" i="32"/>
  <c r="H64" i="32"/>
  <c r="H55" i="32"/>
  <c r="H46" i="32"/>
  <c r="H40" i="32"/>
  <c r="H19" i="32"/>
  <c r="H24" i="32"/>
  <c r="J24" i="32"/>
  <c r="J34" i="32"/>
  <c r="H34" i="32"/>
  <c r="M34" i="32"/>
  <c r="M24" i="32"/>
  <c r="K24" i="32"/>
  <c r="M19" i="32"/>
  <c r="K14" i="32"/>
  <c r="K19" i="32"/>
  <c r="E19" i="32" s="1"/>
  <c r="J19" i="32"/>
  <c r="M14" i="32"/>
  <c r="J14" i="32"/>
  <c r="C14" i="32" s="1"/>
  <c r="M9" i="32"/>
  <c r="K9" i="32"/>
  <c r="J9" i="32"/>
  <c r="H9" i="32"/>
  <c r="C9" i="32" s="1"/>
  <c r="E24" i="32" l="1"/>
  <c r="E14" i="32"/>
  <c r="E9" i="32"/>
  <c r="C24" i="32"/>
  <c r="C19" i="32"/>
  <c r="C55" i="32"/>
  <c r="C46" i="32"/>
  <c r="E34" i="32"/>
  <c r="C34" i="32"/>
  <c r="C64" i="32"/>
  <c r="E40" i="32"/>
  <c r="E69" i="32"/>
  <c r="E46" i="32"/>
  <c r="E55" i="32"/>
  <c r="E64" i="32"/>
  <c r="C69" i="32"/>
  <c r="C40" i="32"/>
  <c r="E13" i="30" l="1"/>
  <c r="N13" i="30"/>
  <c r="AC45" i="30" l="1"/>
  <c r="AA45" i="30" l="1"/>
  <c r="AA49" i="30"/>
  <c r="AC49" i="30"/>
  <c r="AC50" i="30" l="1"/>
  <c r="AA50" i="30"/>
  <c r="AA51" i="30"/>
  <c r="AC51" i="30"/>
  <c r="AA47" i="30"/>
  <c r="AC47" i="30"/>
  <c r="AC42" i="30" l="1"/>
  <c r="K29" i="30" l="1"/>
  <c r="AA46" i="30" l="1"/>
  <c r="AA48" i="30"/>
  <c r="AC48" i="30"/>
  <c r="AC46" i="30"/>
  <c r="AC43" i="30"/>
  <c r="AC44" i="30"/>
  <c r="AA42" i="30"/>
  <c r="AA43" i="30"/>
  <c r="AA44" i="30"/>
  <c r="AC52" i="30" l="1"/>
  <c r="AA52" i="30"/>
  <c r="H34" i="30"/>
  <c r="H29" i="30" s="1"/>
  <c r="N29" i="30"/>
  <c r="Q29" i="30"/>
  <c r="T29" i="30"/>
  <c r="K25" i="30"/>
  <c r="N25" i="30"/>
  <c r="Q25" i="30"/>
  <c r="T25" i="30"/>
  <c r="H25" i="30"/>
  <c r="T60" i="30" l="1"/>
  <c r="H36" i="30"/>
  <c r="Z13" i="30"/>
  <c r="N36" i="30"/>
  <c r="Q36" i="30"/>
  <c r="T36" i="30"/>
  <c r="K36"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a0002836</author>
  </authors>
  <commentList>
    <comment ref="A1" authorId="0" shapeId="0" xr:uid="{26A8A57C-D18F-4468-B9B0-67209556D37A}">
      <text>
        <r>
          <rPr>
            <sz val="11"/>
            <color indexed="10"/>
            <rFont val="BIZ UDゴシック"/>
            <family val="3"/>
            <charset val="128"/>
          </rPr>
          <t>■指定管理施設評価票は「基本協定書の締結単位」で作成</t>
        </r>
      </text>
    </comment>
    <comment ref="E4" authorId="0" shapeId="0" xr:uid="{9FE54DFB-7D36-45BD-A1CA-BCBBA788C01F}">
      <text>
        <r>
          <rPr>
            <sz val="11"/>
            <color indexed="10"/>
            <rFont val="BIZ UDゴシック"/>
            <family val="3"/>
            <charset val="128"/>
          </rPr>
          <t>■基本協定書の対象施設を()内に記載
　公園・児童遊園等のように対象施設が多い場合は記載不要</t>
        </r>
      </text>
    </comment>
    <comment ref="A13" authorId="0" shapeId="0" xr:uid="{AB301378-C86A-4017-86CA-5CF931F58F43}">
      <text>
        <r>
          <rPr>
            <sz val="11"/>
            <color indexed="10"/>
            <rFont val="BIZ UDゴシック"/>
            <family val="3"/>
            <charset val="128"/>
          </rPr>
          <t>■職員配置表・雇用区分確認表に基づく職員数を記載
■シルバー人材センターが委託契約ではなく、請負契約の場合は非正規職員に含めて記載（欄外参照）</t>
        </r>
      </text>
    </comment>
    <comment ref="A15" authorId="0" shapeId="0" xr:uid="{5E1FBE8E-F4A1-4DE2-8B7C-224A5BC60A80}">
      <text>
        <r>
          <rPr>
            <sz val="11"/>
            <color indexed="10"/>
            <rFont val="BIZ UDゴシック"/>
            <family val="3"/>
            <charset val="128"/>
          </rPr>
          <t>■指定期間中の情報を記載
■指定期間が10年の施設は直近5年分を記載
■人材派遣等の有期雇用の期限到来により退職した者は人数にカウントしない。</t>
        </r>
      </text>
    </comment>
    <comment ref="A18" authorId="0" shapeId="0" xr:uid="{9F887ABD-E37E-46E2-BF93-87E02C7A3A6E}">
      <text>
        <r>
          <rPr>
            <sz val="11"/>
            <color indexed="10"/>
            <rFont val="BIZ UDゴシック"/>
            <family val="3"/>
            <charset val="128"/>
          </rPr>
          <t>■指定期間中の情報を記載
■指定期間が10年の施設は直近5年分を記載
■事業実績については、施設所管課と指定管理者で相談の上、指標を複数設定してください。
※想定される事業実績の指標
貸室稼働率、施設利用者数、講座開催数、講座参加者数、苦情件数　等</t>
        </r>
      </text>
    </comment>
    <comment ref="A24" authorId="0" shapeId="0" xr:uid="{858B536F-5330-4318-A064-32E4CD3681D5}">
      <text>
        <r>
          <rPr>
            <sz val="11"/>
            <color indexed="10"/>
            <rFont val="BIZ UDゴシック"/>
            <family val="3"/>
            <charset val="128"/>
          </rPr>
          <t>■指定期間中の情報を記載
■指定期間が10年の施設は直近5年分を記載</t>
        </r>
      </text>
    </comment>
    <comment ref="C26" authorId="0" shapeId="0" xr:uid="{4369E0A4-6365-43B0-9BFD-7C5D45F9AB06}">
      <text>
        <r>
          <rPr>
            <sz val="11"/>
            <color indexed="10"/>
            <rFont val="BIZ UDゴシック"/>
            <family val="3"/>
            <charset val="128"/>
          </rPr>
          <t>■清算後の指定管理料を記載</t>
        </r>
      </text>
    </comment>
    <comment ref="C28" authorId="0" shapeId="0" xr:uid="{4BBA6D1A-3DF9-4A28-A213-624FE838BD27}">
      <text>
        <r>
          <rPr>
            <sz val="11"/>
            <color indexed="10"/>
            <rFont val="BIZ UDゴシック"/>
            <family val="3"/>
            <charset val="128"/>
          </rPr>
          <t>■利用料金制を採用している施設で、新型コロナウイルス感染症の感染拡大に伴う区による管理運営経費の補填額は、記載不要</t>
        </r>
      </text>
    </comment>
    <comment ref="A37" authorId="0" shapeId="0" xr:uid="{7880FD7D-8A9C-432E-B7FA-7697DAC5BF25}">
      <text>
        <r>
          <rPr>
            <sz val="11"/>
            <color indexed="10"/>
            <rFont val="BIZ UDゴシック"/>
            <family val="3"/>
            <charset val="128"/>
          </rPr>
          <t>■年度協定を変更している場合は、変更後の年度協定書で定める指定管理料を記載</t>
        </r>
      </text>
    </comment>
    <comment ref="V42" authorId="0" shapeId="0" xr:uid="{C2637D5D-8233-420A-BFB1-F6627974727D}">
      <text>
        <r>
          <rPr>
            <sz val="11"/>
            <color indexed="10"/>
            <rFont val="BIZ UDゴシック"/>
            <family val="3"/>
            <charset val="128"/>
          </rPr>
          <t>【評価の手順】
①指定管理者は、別紙「評価基準」に基づいて該当する項目を「５点、３点、１点」で自己評価、
　自己評価の内容について「指定管理者による自己評価欄」に記載し、区に提出
　※複合施設の入居施設等で当該指定管理者としていない項目がある場合は、分母・分子ともに「－」とする。
②施設所管課は、モニタリング等の場を活用して、指定管理者の自己評価結果について指定管理者と意見交換を実施
③施設所管課は、指定管理者の自己評価及び意見交換の結果を踏まえ、別紙「評価基準」に基づいて、該当する項目を「５点、３点、１点」で評価
　評価内容について「区（施設所管課）による評価欄」に記載
④施設所管課は、評価結果を指定管理者と共有した後、区HPに当該評価票を掲載</t>
        </r>
      </text>
    </comment>
    <comment ref="H56" authorId="0" shapeId="0" xr:uid="{9AB42D4F-07A5-4085-AB08-68A53EF2F2AC}">
      <text>
        <r>
          <rPr>
            <sz val="11"/>
            <color indexed="10"/>
            <rFont val="BIZ UDゴシック"/>
            <family val="3"/>
            <charset val="128"/>
          </rPr>
          <t>■</t>
        </r>
        <r>
          <rPr>
            <u/>
            <sz val="11"/>
            <color indexed="10"/>
            <rFont val="BIZ UDゴシック"/>
            <family val="3"/>
            <charset val="128"/>
          </rPr>
          <t>「です・ます調」</t>
        </r>
        <r>
          <rPr>
            <sz val="11"/>
            <color indexed="10"/>
            <rFont val="BIZ UDゴシック"/>
            <family val="3"/>
            <charset val="128"/>
          </rPr>
          <t>で記載してください。
■セルの大きさを変えずに収まる字数で調整して記載してください。
　当欄の文字ポイントは小さくする場合でも</t>
        </r>
        <r>
          <rPr>
            <u/>
            <sz val="11"/>
            <color indexed="10"/>
            <rFont val="BIZ UDゴシック"/>
            <family val="3"/>
            <charset val="128"/>
          </rPr>
          <t>「８ポイント以上」</t>
        </r>
        <r>
          <rPr>
            <sz val="11"/>
            <color indexed="10"/>
            <rFont val="BIZ UDゴシック"/>
            <family val="3"/>
            <charset val="128"/>
          </rPr>
          <t>で作成してください。
■印刷、PDF化したときにセル内の文字が欠けないよう必ずプレビューで確認願います。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a0002836</author>
  </authors>
  <commentList>
    <comment ref="G7" authorId="0" shapeId="0" xr:uid="{19682EC5-4F63-4ACB-A6B2-DBE2EA8BCF9C}">
      <text>
        <r>
          <rPr>
            <b/>
            <sz val="12"/>
            <color indexed="39"/>
            <rFont val="BIZ UDゴシック"/>
            <family val="3"/>
            <charset val="128"/>
          </rPr>
          <t>■施設の特性に応じた独自の評価基準を追加することは可能です。
　ただし、次の点に留意してください。
　・既存の基準は削除しないでください。該当しない基準は「－」としてください。
　・追加する基準が同種施設で共通する事項である場合は、他施設と調整の上、追加してください。
　・基準を追加した際はセルの計算式にずれがないか、確認してください。</t>
        </r>
      </text>
    </comment>
    <comment ref="C8" authorId="0" shapeId="0" xr:uid="{991AF5FD-97F3-43D4-B40D-76187DCE84E9}">
      <text>
        <r>
          <rPr>
            <b/>
            <sz val="12"/>
            <color indexed="39"/>
            <rFont val="BIZ UDゴシック"/>
            <family val="3"/>
            <charset val="128"/>
          </rPr>
          <t>各評価項目の評価基準における「○」の割合が、「80％以上：５点」「60％以上：３点」「60％未満：１点」
ただし、評価基準で「●」があった場合は「１点」とする。</t>
        </r>
      </text>
    </comment>
    <comment ref="D8" authorId="0" shapeId="0" xr:uid="{332D7D04-6C5E-4C0F-BC62-9D2E7510D913}">
      <text>
        <r>
          <rPr>
            <b/>
            <u/>
            <sz val="12"/>
            <color indexed="39"/>
            <rFont val="BIZ UDゴシック"/>
            <family val="3"/>
            <charset val="128"/>
          </rPr>
          <t>各評価基準について、次のうち１つを選択してください</t>
        </r>
        <r>
          <rPr>
            <b/>
            <sz val="12"/>
            <color indexed="39"/>
            <rFont val="BIZ UDゴシック"/>
            <family val="3"/>
            <charset val="128"/>
          </rPr>
          <t>。
「○」：実施していた　「×」：実施していなかった　「－」：当該基準に該当しない
「●」：該当する事案があった</t>
        </r>
      </text>
    </comment>
  </commentList>
</comments>
</file>

<file path=xl/sharedStrings.xml><?xml version="1.0" encoding="utf-8"?>
<sst xmlns="http://schemas.openxmlformats.org/spreadsheetml/2006/main" count="708" uniqueCount="278">
  <si>
    <t>収入</t>
    <rPh sb="0" eb="2">
      <t>シュウニュウ</t>
    </rPh>
    <phoneticPr fontId="2"/>
  </si>
  <si>
    <t>支出</t>
    <rPh sb="0" eb="2">
      <t>シシュツ</t>
    </rPh>
    <phoneticPr fontId="2"/>
  </si>
  <si>
    <t>差引収支額</t>
    <rPh sb="0" eb="1">
      <t>サ</t>
    </rPh>
    <rPh sb="1" eb="2">
      <t>ヒ</t>
    </rPh>
    <rPh sb="2" eb="4">
      <t>シュウシ</t>
    </rPh>
    <rPh sb="4" eb="5">
      <t>ガク</t>
    </rPh>
    <phoneticPr fontId="2"/>
  </si>
  <si>
    <t>常勤</t>
    <rPh sb="0" eb="2">
      <t>ジョウキン</t>
    </rPh>
    <phoneticPr fontId="2"/>
  </si>
  <si>
    <t>合計</t>
    <rPh sb="0" eb="2">
      <t>ゴウケイ</t>
    </rPh>
    <phoneticPr fontId="2"/>
  </si>
  <si>
    <t>指定管理者</t>
    <rPh sb="0" eb="2">
      <t>シテイ</t>
    </rPh>
    <rPh sb="2" eb="5">
      <t>カンリシャ</t>
    </rPh>
    <phoneticPr fontId="2"/>
  </si>
  <si>
    <t>指定期間</t>
    <rPh sb="0" eb="2">
      <t>シテイ</t>
    </rPh>
    <rPh sb="2" eb="4">
      <t>キカン</t>
    </rPh>
    <phoneticPr fontId="2"/>
  </si>
  <si>
    <t>施設名</t>
    <rPh sb="0" eb="2">
      <t>シセツ</t>
    </rPh>
    <rPh sb="2" eb="3">
      <t>メイ</t>
    </rPh>
    <phoneticPr fontId="2"/>
  </si>
  <si>
    <t>光熱水費</t>
    <rPh sb="0" eb="2">
      <t>コウネツ</t>
    </rPh>
    <rPh sb="2" eb="4">
      <t>ミズヒ</t>
    </rPh>
    <phoneticPr fontId="2"/>
  </si>
  <si>
    <t>修繕費</t>
    <rPh sb="0" eb="3">
      <t>シュウゼンヒ</t>
    </rPh>
    <phoneticPr fontId="2"/>
  </si>
  <si>
    <t>正規</t>
    <rPh sb="0" eb="2">
      <t>セイキ</t>
    </rPh>
    <phoneticPr fontId="2"/>
  </si>
  <si>
    <t>募集方法</t>
    <phoneticPr fontId="2"/>
  </si>
  <si>
    <t>職員人件費</t>
    <rPh sb="0" eb="2">
      <t>ショクイン</t>
    </rPh>
    <rPh sb="2" eb="5">
      <t>ジンケンヒ</t>
    </rPh>
    <phoneticPr fontId="2"/>
  </si>
  <si>
    <t>事業運営費</t>
    <rPh sb="0" eb="2">
      <t>ジギョウ</t>
    </rPh>
    <rPh sb="2" eb="4">
      <t>ウンエイ</t>
    </rPh>
    <rPh sb="4" eb="5">
      <t>ヒ</t>
    </rPh>
    <phoneticPr fontId="2"/>
  </si>
  <si>
    <t>施設管理経費</t>
    <rPh sb="0" eb="2">
      <t>シセツ</t>
    </rPh>
    <rPh sb="2" eb="4">
      <t>カンリ</t>
    </rPh>
    <rPh sb="4" eb="6">
      <t>ケイヒ</t>
    </rPh>
    <phoneticPr fontId="2"/>
  </si>
  <si>
    <t>非常勤</t>
    <rPh sb="0" eb="3">
      <t>ヒジョウキン</t>
    </rPh>
    <phoneticPr fontId="2"/>
  </si>
  <si>
    <t>○</t>
  </si>
  <si>
    <t>令和</t>
    <rPh sb="0" eb="2">
      <t>レイワ</t>
    </rPh>
    <phoneticPr fontId="2"/>
  </si>
  <si>
    <t>～</t>
    <phoneticPr fontId="2"/>
  </si>
  <si>
    <t>年</t>
    <rPh sb="0" eb="1">
      <t>ネン</t>
    </rPh>
    <phoneticPr fontId="2"/>
  </si>
  <si>
    <t>月</t>
    <rPh sb="0" eb="1">
      <t>ツキ</t>
    </rPh>
    <phoneticPr fontId="2"/>
  </si>
  <si>
    <t>日</t>
    <rPh sb="0" eb="1">
      <t>ヒ</t>
    </rPh>
    <phoneticPr fontId="2"/>
  </si>
  <si>
    <t>4</t>
    <phoneticPr fontId="2"/>
  </si>
  <si>
    <t>1</t>
    <phoneticPr fontId="2"/>
  </si>
  <si>
    <t>3</t>
    <phoneticPr fontId="2"/>
  </si>
  <si>
    <t>施設所管課</t>
    <rPh sb="0" eb="2">
      <t>シセツ</t>
    </rPh>
    <rPh sb="2" eb="4">
      <t>ショカン</t>
    </rPh>
    <rPh sb="4" eb="5">
      <t>カ</t>
    </rPh>
    <phoneticPr fontId="2"/>
  </si>
  <si>
    <t>その他経費</t>
    <rPh sb="2" eb="3">
      <t>タ</t>
    </rPh>
    <rPh sb="3" eb="5">
      <t>ケイヒ</t>
    </rPh>
    <phoneticPr fontId="2"/>
  </si>
  <si>
    <t>利用料金収入</t>
    <rPh sb="0" eb="2">
      <t>リヨウ</t>
    </rPh>
    <rPh sb="2" eb="4">
      <t>リョウキン</t>
    </rPh>
    <rPh sb="4" eb="6">
      <t>シュウニュウ</t>
    </rPh>
    <phoneticPr fontId="2"/>
  </si>
  <si>
    <t>経費実績</t>
    <rPh sb="0" eb="2">
      <t>ケイヒ</t>
    </rPh>
    <rPh sb="2" eb="4">
      <t>ジッセキ</t>
    </rPh>
    <phoneticPr fontId="2"/>
  </si>
  <si>
    <t>その他収入</t>
    <rPh sb="2" eb="3">
      <t>タ</t>
    </rPh>
    <rPh sb="3" eb="5">
      <t>シュウニュウ</t>
    </rPh>
    <phoneticPr fontId="2"/>
  </si>
  <si>
    <t>指定管理料（清算後）</t>
    <rPh sb="0" eb="2">
      <t>シテイ</t>
    </rPh>
    <rPh sb="2" eb="4">
      <t>カンリ</t>
    </rPh>
    <rPh sb="4" eb="5">
      <t>リョウ</t>
    </rPh>
    <rPh sb="6" eb="8">
      <t>セイサン</t>
    </rPh>
    <rPh sb="8" eb="9">
      <t>ゴ</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</si>
  <si>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</si>
  <si>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</si>
  <si>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</si>
  <si>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</si>
  <si>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１　基本情報</t>
    <rPh sb="2" eb="4">
      <t>キホン</t>
    </rPh>
    <rPh sb="4" eb="6">
      <t>ジョウホウ</t>
    </rPh>
    <phoneticPr fontId="2"/>
  </si>
  <si>
    <t>２　職員体制</t>
    <rPh sb="2" eb="4">
      <t>ショクイン</t>
    </rPh>
    <rPh sb="4" eb="6">
      <t>タイセイ</t>
    </rPh>
    <phoneticPr fontId="2"/>
  </si>
  <si>
    <t>備　考</t>
    <rPh sb="0" eb="1">
      <t>ソナエ</t>
    </rPh>
    <rPh sb="2" eb="3">
      <t>コウ</t>
    </rPh>
    <phoneticPr fontId="2"/>
  </si>
  <si>
    <t>５　管理運営状況に対する評価</t>
    <rPh sb="2" eb="4">
      <t>カンリ</t>
    </rPh>
    <rPh sb="4" eb="6">
      <t>ウンエイ</t>
    </rPh>
    <rPh sb="6" eb="8">
      <t>ジョウキョウ</t>
    </rPh>
    <rPh sb="9" eb="10">
      <t>タイ</t>
    </rPh>
    <rPh sb="12" eb="14">
      <t>ヒョウカ</t>
    </rPh>
    <phoneticPr fontId="2"/>
  </si>
  <si>
    <t>項　　目</t>
    <rPh sb="0" eb="1">
      <t>コウ</t>
    </rPh>
    <rPh sb="3" eb="4">
      <t>メ</t>
    </rPh>
    <phoneticPr fontId="2"/>
  </si>
  <si>
    <t>評価視点</t>
    <rPh sb="0" eb="2">
      <t>ヒョウカ</t>
    </rPh>
    <rPh sb="2" eb="4">
      <t>シテン</t>
    </rPh>
    <phoneticPr fontId="2"/>
  </si>
  <si>
    <t>設備機器の保守管理</t>
    <phoneticPr fontId="2"/>
  </si>
  <si>
    <t>清掃及び衛生管理</t>
    <rPh sb="0" eb="2">
      <t>セイソウ</t>
    </rPh>
    <rPh sb="2" eb="3">
      <t>オヨ</t>
    </rPh>
    <rPh sb="4" eb="6">
      <t>エイセイ</t>
    </rPh>
    <rPh sb="6" eb="8">
      <t>カンリ</t>
    </rPh>
    <phoneticPr fontId="2"/>
  </si>
  <si>
    <t>修繕対応</t>
    <rPh sb="0" eb="2">
      <t>シュウゼン</t>
    </rPh>
    <rPh sb="2" eb="4">
      <t>タイオウ</t>
    </rPh>
    <phoneticPr fontId="2"/>
  </si>
  <si>
    <t>職員配置</t>
    <rPh sb="0" eb="2">
      <t>ショクイン</t>
    </rPh>
    <rPh sb="2" eb="4">
      <t>ハイチ</t>
    </rPh>
    <phoneticPr fontId="2"/>
  </si>
  <si>
    <t>人材育成</t>
    <rPh sb="0" eb="2">
      <t>ジンザイ</t>
    </rPh>
    <rPh sb="2" eb="4">
      <t>イクセイ</t>
    </rPh>
    <phoneticPr fontId="2"/>
  </si>
  <si>
    <t>【施設の維持管理】</t>
    <phoneticPr fontId="2"/>
  </si>
  <si>
    <t>６　評価</t>
    <rPh sb="2" eb="4">
      <t>ヒョウカ</t>
    </rPh>
    <phoneticPr fontId="2"/>
  </si>
  <si>
    <t>(単位：円）</t>
    <phoneticPr fontId="2"/>
  </si>
  <si>
    <t>（単位：人）</t>
    <rPh sb="1" eb="3">
      <t>タンイ</t>
    </rPh>
    <rPh sb="4" eb="5">
      <t>ニン</t>
    </rPh>
    <phoneticPr fontId="2"/>
  </si>
  <si>
    <t>公募</t>
  </si>
  <si>
    <t>講座等の実費徴収分</t>
    <rPh sb="0" eb="2">
      <t>コウザ</t>
    </rPh>
    <rPh sb="2" eb="3">
      <t>トウ</t>
    </rPh>
    <rPh sb="4" eb="6">
      <t>ジッピ</t>
    </rPh>
    <rPh sb="6" eb="8">
      <t>チョウシュウ</t>
    </rPh>
    <rPh sb="8" eb="9">
      <t>ブン</t>
    </rPh>
    <phoneticPr fontId="2"/>
  </si>
  <si>
    <t>労働環境</t>
    <rPh sb="0" eb="2">
      <t>ロウドウ</t>
    </rPh>
    <rPh sb="2" eb="4">
      <t>カンキョウ</t>
    </rPh>
    <phoneticPr fontId="2"/>
  </si>
  <si>
    <t>－</t>
  </si>
  <si>
    <t>施設利用者数（人）</t>
    <rPh sb="0" eb="2">
      <t>シセツ</t>
    </rPh>
    <rPh sb="2" eb="5">
      <t>リヨウシャ</t>
    </rPh>
    <rPh sb="5" eb="6">
      <t>スウ</t>
    </rPh>
    <rPh sb="7" eb="8">
      <t>ニン</t>
    </rPh>
    <phoneticPr fontId="2"/>
  </si>
  <si>
    <t>8</t>
    <phoneticPr fontId="2"/>
  </si>
  <si>
    <t>令和３年度</t>
    <rPh sb="0" eb="2">
      <t>レイワ</t>
    </rPh>
    <rPh sb="3" eb="5">
      <t>ネンド</t>
    </rPh>
    <phoneticPr fontId="2"/>
  </si>
  <si>
    <t>貸室稼働率（％）</t>
    <rPh sb="0" eb="2">
      <t>カシシツ</t>
    </rPh>
    <rPh sb="2" eb="4">
      <t>カドウ</t>
    </rPh>
    <rPh sb="4" eb="5">
      <t>リツ</t>
    </rPh>
    <phoneticPr fontId="2"/>
  </si>
  <si>
    <t>４　指定期間における経費実績</t>
    <rPh sb="2" eb="4">
      <t>シテイ</t>
    </rPh>
    <rPh sb="4" eb="6">
      <t>キカン</t>
    </rPh>
    <rPh sb="10" eb="12">
      <t>ケイヒ</t>
    </rPh>
    <rPh sb="12" eb="14">
      <t>ジッセキ</t>
    </rPh>
    <phoneticPr fontId="2"/>
  </si>
  <si>
    <t>３　指定期間における事業実績</t>
    <rPh sb="2" eb="4">
      <t>シテイ</t>
    </rPh>
    <rPh sb="4" eb="6">
      <t>キカン</t>
    </rPh>
    <rPh sb="10" eb="12">
      <t>ジギョウ</t>
    </rPh>
    <rPh sb="12" eb="14">
      <t>ジッセキ</t>
    </rPh>
    <phoneticPr fontId="2"/>
  </si>
  <si>
    <t>安全管理・危機管理</t>
    <rPh sb="0" eb="2">
      <t>アンゼン</t>
    </rPh>
    <rPh sb="2" eb="4">
      <t>カンリ</t>
    </rPh>
    <rPh sb="5" eb="7">
      <t>キキ</t>
    </rPh>
    <rPh sb="7" eb="9">
      <t>カンリ</t>
    </rPh>
    <phoneticPr fontId="2"/>
  </si>
  <si>
    <t>【事業運営】</t>
    <rPh sb="1" eb="3">
      <t>ジギョウ</t>
    </rPh>
    <rPh sb="3" eb="5">
      <t>ウンエイ</t>
    </rPh>
    <phoneticPr fontId="2"/>
  </si>
  <si>
    <t>/</t>
    <phoneticPr fontId="2"/>
  </si>
  <si>
    <t>指定管理者による評価</t>
    <rPh sb="0" eb="2">
      <t>シテイ</t>
    </rPh>
    <rPh sb="2" eb="5">
      <t>カンリシャ</t>
    </rPh>
    <rPh sb="8" eb="10">
      <t>ヒョウカ</t>
    </rPh>
    <phoneticPr fontId="2"/>
  </si>
  <si>
    <t>区による評価</t>
    <rPh sb="0" eb="1">
      <t>ク</t>
    </rPh>
    <rPh sb="4" eb="6">
      <t>ヒョウカ</t>
    </rPh>
    <phoneticPr fontId="2"/>
  </si>
  <si>
    <t>評価</t>
    <rPh sb="0" eb="2">
      <t>ヒョウカ</t>
    </rPh>
    <phoneticPr fontId="2"/>
  </si>
  <si>
    <t>点数</t>
    <rPh sb="0" eb="2">
      <t>テンスウ</t>
    </rPh>
    <phoneticPr fontId="2"/>
  </si>
  <si>
    <t>区による評価合計点</t>
    <rPh sb="0" eb="1">
      <t>ク</t>
    </rPh>
    <rPh sb="4" eb="6">
      <t>ヒョウカ</t>
    </rPh>
    <rPh sb="6" eb="8">
      <t>ゴウケイ</t>
    </rPh>
    <rPh sb="8" eb="9">
      <t>テン</t>
    </rPh>
    <phoneticPr fontId="2"/>
  </si>
  <si>
    <t>令和４年度の管理運営に関する総合評価</t>
    <rPh sb="0" eb="2">
      <t>レイワ</t>
    </rPh>
    <rPh sb="3" eb="5">
      <t>ネンド</t>
    </rPh>
    <rPh sb="6" eb="8">
      <t>カンリ</t>
    </rPh>
    <rPh sb="8" eb="10">
      <t>ウンエイ</t>
    </rPh>
    <rPh sb="11" eb="12">
      <t>カン</t>
    </rPh>
    <rPh sb="14" eb="16">
      <t>ソウゴウ</t>
    </rPh>
    <rPh sb="16" eb="17">
      <t>ヒョウ</t>
    </rPh>
    <rPh sb="17" eb="18">
      <t>アタイ</t>
    </rPh>
    <phoneticPr fontId="2"/>
  </si>
  <si>
    <t>サービスの向上</t>
    <rPh sb="5" eb="7">
      <t>コウジョウ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</si>
  <si>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</si>
  <si>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</si>
  <si>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</si>
  <si>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</si>
  <si>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</si>
  <si>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</si>
  <si>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</si>
  <si>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</si>
  <si>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</si>
  <si>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</si>
  <si>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Ｃ</t>
    <phoneticPr fontId="2"/>
  </si>
  <si>
    <t>Ｂ</t>
    <phoneticPr fontId="2"/>
  </si>
  <si>
    <t>Ａ</t>
    <phoneticPr fontId="2"/>
  </si>
  <si>
    <t>Ｓ</t>
    <phoneticPr fontId="2"/>
  </si>
  <si>
    <t>委託（シルバー人材センター等）</t>
    <rPh sb="0" eb="2">
      <t>イタク</t>
    </rPh>
    <rPh sb="7" eb="9">
      <t>ジンザイ</t>
    </rPh>
    <rPh sb="13" eb="14">
      <t>トウ</t>
    </rPh>
    <phoneticPr fontId="2"/>
  </si>
  <si>
    <t>非正規</t>
    <rPh sb="0" eb="1">
      <t>ヒ</t>
    </rPh>
    <rPh sb="1" eb="3">
      <t>セイキ</t>
    </rPh>
    <phoneticPr fontId="2"/>
  </si>
  <si>
    <t>正規・非正規職員の退職者数</t>
    <rPh sb="0" eb="2">
      <t>セイキ</t>
    </rPh>
    <rPh sb="3" eb="4">
      <t>ヒ</t>
    </rPh>
    <rPh sb="4" eb="6">
      <t>セイキ</t>
    </rPh>
    <rPh sb="6" eb="8">
      <t>ショクイン</t>
    </rPh>
    <rPh sb="9" eb="11">
      <t>タイショク</t>
    </rPh>
    <rPh sb="11" eb="12">
      <t>シャ</t>
    </rPh>
    <rPh sb="12" eb="13">
      <t>スウ</t>
    </rPh>
    <phoneticPr fontId="2"/>
  </si>
  <si>
    <t>職員数</t>
    <rPh sb="0" eb="3">
      <t>ショクインスウ</t>
    </rPh>
    <phoneticPr fontId="2"/>
  </si>
  <si>
    <t>年度協定書で定める指定管理料</t>
    <rPh sb="0" eb="2">
      <t>ネンド</t>
    </rPh>
    <rPh sb="2" eb="4">
      <t>キョウテイ</t>
    </rPh>
    <rPh sb="4" eb="5">
      <t>ショ</t>
    </rPh>
    <rPh sb="6" eb="7">
      <t>サダ</t>
    </rPh>
    <rPh sb="9" eb="11">
      <t>シテイ</t>
    </rPh>
    <rPh sb="11" eb="13">
      <t>カンリ</t>
    </rPh>
    <rPh sb="13" eb="14">
      <t>リョウ</t>
    </rPh>
    <phoneticPr fontId="2"/>
  </si>
  <si>
    <t>シルバー</t>
    <phoneticPr fontId="2"/>
  </si>
  <si>
    <t>指定管理者による自己評価</t>
    <rPh sb="0" eb="2">
      <t>シテイ</t>
    </rPh>
    <rPh sb="2" eb="5">
      <t>カンリシャ</t>
    </rPh>
    <rPh sb="8" eb="10">
      <t>ジコ</t>
    </rPh>
    <rPh sb="10" eb="12">
      <t>ヒョウカ</t>
    </rPh>
    <phoneticPr fontId="2"/>
  </si>
  <si>
    <t>区（施設所管課）による評価</t>
    <rPh sb="0" eb="1">
      <t>ク</t>
    </rPh>
    <rPh sb="2" eb="4">
      <t>シセツ</t>
    </rPh>
    <rPh sb="4" eb="6">
      <t>ショカン</t>
    </rPh>
    <rPh sb="6" eb="7">
      <t>カ</t>
    </rPh>
    <rPh sb="11" eb="13">
      <t>ヒョウカ</t>
    </rPh>
    <phoneticPr fontId="2"/>
  </si>
  <si>
    <t>迅速に修繕がなされ、利用者の安全・安心が確保されていたか。</t>
    <phoneticPr fontId="2"/>
  </si>
  <si>
    <t>高齢者や障害者の雇用促進、区内事業者の活用、施設の省エネ促進等、区の施策を理解し積極的に協力していたか。</t>
    <rPh sb="0" eb="3">
      <t>コウレイシャ</t>
    </rPh>
    <rPh sb="4" eb="7">
      <t>ショウガイシャ</t>
    </rPh>
    <rPh sb="8" eb="10">
      <t>コヨウ</t>
    </rPh>
    <rPh sb="10" eb="12">
      <t>ソクシン</t>
    </rPh>
    <rPh sb="13" eb="15">
      <t>クナイ</t>
    </rPh>
    <rPh sb="15" eb="18">
      <t>ジギョウシャ</t>
    </rPh>
    <rPh sb="19" eb="21">
      <t>カツヨウ</t>
    </rPh>
    <rPh sb="22" eb="24">
      <t>シセツ</t>
    </rPh>
    <rPh sb="25" eb="26">
      <t>ショウ</t>
    </rPh>
    <rPh sb="28" eb="30">
      <t>ソクシン</t>
    </rPh>
    <rPh sb="30" eb="31">
      <t>トウ</t>
    </rPh>
    <rPh sb="32" eb="33">
      <t>ク</t>
    </rPh>
    <rPh sb="34" eb="36">
      <t>シサク</t>
    </rPh>
    <rPh sb="37" eb="39">
      <t>リカイ</t>
    </rPh>
    <rPh sb="40" eb="43">
      <t>セッキョクテキ</t>
    </rPh>
    <rPh sb="44" eb="46">
      <t>キョウリョク</t>
    </rPh>
    <phoneticPr fontId="2"/>
  </si>
  <si>
    <t>全ての設備機器において、仕様書等で定める内容・回数の保守点検が行われていた。</t>
    <phoneticPr fontId="2"/>
  </si>
  <si>
    <t>設備機器が故障した場合には区と情報を共有し、迅速に修理等の対応していた。</t>
    <phoneticPr fontId="2"/>
  </si>
  <si>
    <t>指定管理者の管理に起因する設備機器の破損・故障はなかった。</t>
    <phoneticPr fontId="2"/>
  </si>
  <si>
    <t>指定管理者の管理に起因する館内の汚れ、衛生設備の破損・故障はなかった。</t>
    <phoneticPr fontId="2"/>
  </si>
  <si>
    <t>修繕工事は迅速かつ確実に完了していた（不十分な修繕工事はなかった）。</t>
    <phoneticPr fontId="2"/>
  </si>
  <si>
    <t>130万円以上の修繕工事（住宅の原状回復工事を除く）の実施はなかった。</t>
    <phoneticPr fontId="2"/>
  </si>
  <si>
    <t>第三者評価での指摘事項について迅速に改善した。（該当する年度のみ）</t>
    <phoneticPr fontId="2"/>
  </si>
  <si>
    <t>配置された職員は必要な知識、技能、経験等を有していた。</t>
    <phoneticPr fontId="2"/>
  </si>
  <si>
    <t>職員の最低賃金は区が定める最低賃金水準額を満たしていた。</t>
    <phoneticPr fontId="2"/>
  </si>
  <si>
    <t>職員の大量退職や継続して退職者が発生するような事案はなかった。</t>
    <phoneticPr fontId="2"/>
  </si>
  <si>
    <t>労働環境モニタリングの指摘事項は全て改善していた。（該当する場合のみ）</t>
    <phoneticPr fontId="2"/>
  </si>
  <si>
    <t>施設職員や施設利用者等からハラスメント等に関する区への通報はなかった。</t>
    <phoneticPr fontId="2"/>
  </si>
  <si>
    <t>震災及び新型インフルエンザの発生を想定した「業務継続計画」を策定していた。</t>
    <phoneticPr fontId="2"/>
  </si>
  <si>
    <t>区有施設等安全点検及び点検報告や安全管理体制の整備、日常安全点検等を適切に実施していた。</t>
    <phoneticPr fontId="2"/>
  </si>
  <si>
    <t>ＡＥＤの日常作動点検を行い、保守管理を行っていた。</t>
    <phoneticPr fontId="2"/>
  </si>
  <si>
    <t>個人情報や情報セキュリティに関する事故は発生しなかった。</t>
    <phoneticPr fontId="2"/>
  </si>
  <si>
    <t>再委託があった場合には区内事業者を複数案件で活用していた。</t>
    <phoneticPr fontId="2"/>
  </si>
  <si>
    <t>シルバー人材センターや障害者支援施設の活用実績があった。</t>
    <phoneticPr fontId="2"/>
  </si>
  <si>
    <t>障害者の法定雇用率を満たしていた（共同事業体においては全ての事業者）。</t>
    <phoneticPr fontId="2"/>
  </si>
  <si>
    <t>備品や物品は適切に管理され、異動があった場合には「管理備品等一覧」や「保全物品整理簿」を適宜更新した。</t>
    <phoneticPr fontId="2"/>
  </si>
  <si>
    <t>公金は適切に管理され、盗難・紛失等の事案はなかった。</t>
    <phoneticPr fontId="2"/>
  </si>
  <si>
    <t>指定管理料は事業計画書（収支予算書）のとおり執行され、変更する際は区に事前協議がなされていた</t>
    <phoneticPr fontId="2"/>
  </si>
  <si>
    <t>区と連携して施設における感染予防策を実施するとともに、感染症発生時には区の指示に基づき感染拡大防止に取り組んだ。</t>
    <phoneticPr fontId="2"/>
  </si>
  <si>
    <t>休日・夜間の連絡体制を確立し、適切に運用していた。</t>
    <rPh sb="15" eb="17">
      <t>テキセツ</t>
    </rPh>
    <rPh sb="18" eb="20">
      <t>ウンヨウ</t>
    </rPh>
    <phoneticPr fontId="2"/>
  </si>
  <si>
    <t>災害や事件・事故発生時における利用者の避難誘導、関係機関への通報といった対応を迅速かつ的確に行える体制を構築し、適切に運用していた。</t>
    <rPh sb="3" eb="5">
      <t>ジケン</t>
    </rPh>
    <rPh sb="36" eb="38">
      <t>タイオウ</t>
    </rPh>
    <rPh sb="56" eb="58">
      <t>テキセツ</t>
    </rPh>
    <rPh sb="59" eb="61">
      <t>ウンヨウ</t>
    </rPh>
    <phoneticPr fontId="2"/>
  </si>
  <si>
    <t>館内清掃や衛生設備（給排水設備、トイレ等の水回り設備等)の点検は、仕様書等で定める内容・回数で行われていた。</t>
    <rPh sb="10" eb="15">
      <t>キュウハイスイセツビ</t>
    </rPh>
    <rPh sb="19" eb="20">
      <t>トウ</t>
    </rPh>
    <rPh sb="21" eb="22">
      <t>ミズ</t>
    </rPh>
    <rPh sb="22" eb="23">
      <t>マワ</t>
    </rPh>
    <rPh sb="24" eb="26">
      <t>セツビ</t>
    </rPh>
    <rPh sb="26" eb="27">
      <t>トウ</t>
    </rPh>
    <rPh sb="29" eb="31">
      <t>テンケン</t>
    </rPh>
    <phoneticPr fontId="2"/>
  </si>
  <si>
    <t>急な清掃が必要な場合や衛生設備が故障した場合には区と情報を共有し、迅速に修理等の対応をしていた。</t>
    <rPh sb="0" eb="1">
      <t>キュウ</t>
    </rPh>
    <rPh sb="2" eb="4">
      <t>セイソウ</t>
    </rPh>
    <rPh sb="5" eb="7">
      <t>ヒツヨウ</t>
    </rPh>
    <rPh sb="8" eb="10">
      <t>バアイ</t>
    </rPh>
    <phoneticPr fontId="2"/>
  </si>
  <si>
    <t>修繕が必要な箇所について的確に把握し、区と共有の上、遅滞なく対応していた。</t>
    <rPh sb="19" eb="20">
      <t>ク</t>
    </rPh>
    <rPh sb="21" eb="23">
      <t>キョウユウ</t>
    </rPh>
    <rPh sb="24" eb="25">
      <t>ウエ</t>
    </rPh>
    <rPh sb="30" eb="32">
      <t>タイオウ</t>
    </rPh>
    <phoneticPr fontId="2"/>
  </si>
  <si>
    <t>地域の住民や団体、他施設と連携した事業を積極的に実施していた。</t>
    <phoneticPr fontId="2"/>
  </si>
  <si>
    <t>退職者が出た際も早急に代替人員を手配し、長期的な欠員は生じなかった。</t>
    <rPh sb="11" eb="13">
      <t>ダイタイ</t>
    </rPh>
    <rPh sb="13" eb="15">
      <t>ジンイン</t>
    </rPh>
    <phoneticPr fontId="2"/>
  </si>
  <si>
    <t>設備機器の保守管理について区から文書により改善を指示する事案があった。</t>
    <phoneticPr fontId="2"/>
  </si>
  <si>
    <t>清掃及び衛生管理について区から文書により改善を指示する事案があった。</t>
    <phoneticPr fontId="2"/>
  </si>
  <si>
    <t>修繕について区から文書により改善を指示する事案があった。</t>
    <phoneticPr fontId="2"/>
  </si>
  <si>
    <t>サービス提供について区から文書により改善を指示する事案があった。</t>
    <phoneticPr fontId="2"/>
  </si>
  <si>
    <t>人員配置について区から文書により改善を指示する事案があった。</t>
    <phoneticPr fontId="2"/>
  </si>
  <si>
    <t>人材育成について区から文書により改善を指示する事案があった。</t>
    <rPh sb="0" eb="2">
      <t>ジンザイ</t>
    </rPh>
    <rPh sb="2" eb="4">
      <t>イクセイ</t>
    </rPh>
    <phoneticPr fontId="2"/>
  </si>
  <si>
    <t>職員の労働環境について区から文書により改善を指示する事案があった。</t>
    <phoneticPr fontId="2"/>
  </si>
  <si>
    <t>安全管理・危機管理について区から文書により改善を指示する事案があった。</t>
    <phoneticPr fontId="2"/>
  </si>
  <si>
    <t>個人情報の取扱や情報セキュリティの取組について区から文書により改善を指示する事案があった。</t>
    <phoneticPr fontId="2"/>
  </si>
  <si>
    <t>×</t>
  </si>
  <si>
    <t>評価項目</t>
    <rPh sb="0" eb="2">
      <t>ヒョウカ</t>
    </rPh>
    <rPh sb="2" eb="4">
      <t>コウモク</t>
    </rPh>
    <phoneticPr fontId="2"/>
  </si>
  <si>
    <t>評価基準</t>
    <rPh sb="0" eb="2">
      <t>ヒョウカ</t>
    </rPh>
    <rPh sb="2" eb="4">
      <t>キジュン</t>
    </rPh>
    <phoneticPr fontId="2"/>
  </si>
  <si>
    <t>指定管理料の執行や公金管理等、区が定める指針への対応について区から文書により改善を指示する事案があった。</t>
    <rPh sb="0" eb="2">
      <t>シテイ</t>
    </rPh>
    <rPh sb="2" eb="4">
      <t>カンリ</t>
    </rPh>
    <rPh sb="4" eb="5">
      <t>リョウ</t>
    </rPh>
    <rPh sb="6" eb="8">
      <t>シッコウ</t>
    </rPh>
    <rPh sb="9" eb="11">
      <t>コウキン</t>
    </rPh>
    <rPh sb="11" eb="13">
      <t>カンリ</t>
    </rPh>
    <rPh sb="13" eb="14">
      <t>トウ</t>
    </rPh>
    <rPh sb="17" eb="18">
      <t>サダ</t>
    </rPh>
    <rPh sb="20" eb="22">
      <t>シシン</t>
    </rPh>
    <rPh sb="24" eb="26">
      <t>タイオウ</t>
    </rPh>
    <rPh sb="30" eb="31">
      <t>ク</t>
    </rPh>
    <phoneticPr fontId="2"/>
  </si>
  <si>
    <t>指定管理施設評価票　評価基準</t>
    <rPh sb="0" eb="2">
      <t>シテイ</t>
    </rPh>
    <rPh sb="2" eb="4">
      <t>カンリ</t>
    </rPh>
    <rPh sb="4" eb="6">
      <t>シセツ</t>
    </rPh>
    <rPh sb="6" eb="8">
      <t>ヒョウカ</t>
    </rPh>
    <rPh sb="8" eb="9">
      <t>ヒョウ</t>
    </rPh>
    <rPh sb="10" eb="12">
      <t>ヒョウカ</t>
    </rPh>
    <rPh sb="12" eb="14">
      <t>キジュン</t>
    </rPh>
    <phoneticPr fontId="2"/>
  </si>
  <si>
    <t>指定管理者の本社において職員に対する接遇研修が実施される等、接遇スキル向上に取り組んでいた。</t>
    <rPh sb="0" eb="5">
      <t>シテイカンリシャ</t>
    </rPh>
    <rPh sb="6" eb="8">
      <t>ホンシャ</t>
    </rPh>
    <rPh sb="28" eb="29">
      <t>ナド</t>
    </rPh>
    <rPh sb="30" eb="32">
      <t>セツグウ</t>
    </rPh>
    <rPh sb="35" eb="37">
      <t>コウジョウ</t>
    </rPh>
    <rPh sb="38" eb="39">
      <t>ト</t>
    </rPh>
    <rPh sb="40" eb="41">
      <t>ク</t>
    </rPh>
    <phoneticPr fontId="2"/>
  </si>
  <si>
    <t>指定管理者の本社において職員に対する業務知識の取得に関する研修が実施される等、業務スキル向上に取り組んでいた。</t>
    <rPh sb="0" eb="5">
      <t>シテイカンリシャ</t>
    </rPh>
    <rPh sb="6" eb="8">
      <t>ホンシャ</t>
    </rPh>
    <rPh sb="26" eb="27">
      <t>カン</t>
    </rPh>
    <rPh sb="29" eb="31">
      <t>ケンシュウ</t>
    </rPh>
    <rPh sb="32" eb="34">
      <t>ジッシ</t>
    </rPh>
    <rPh sb="37" eb="38">
      <t>トウ</t>
    </rPh>
    <rPh sb="39" eb="41">
      <t>ギョウム</t>
    </rPh>
    <rPh sb="44" eb="46">
      <t>コウジョウ</t>
    </rPh>
    <rPh sb="47" eb="48">
      <t>ト</t>
    </rPh>
    <rPh sb="49" eb="50">
      <t>ク</t>
    </rPh>
    <phoneticPr fontId="2"/>
  </si>
  <si>
    <t>指定管理者の本社において施設長のマネジメントスキル向上に取り組んでいた。</t>
    <rPh sb="0" eb="2">
      <t>シテイ</t>
    </rPh>
    <rPh sb="2" eb="5">
      <t>カンリシャ</t>
    </rPh>
    <rPh sb="6" eb="8">
      <t>ホンシャ</t>
    </rPh>
    <rPh sb="12" eb="14">
      <t>シセツ</t>
    </rPh>
    <rPh sb="14" eb="15">
      <t>チョウ</t>
    </rPh>
    <rPh sb="25" eb="27">
      <t>コウジョウ</t>
    </rPh>
    <rPh sb="28" eb="29">
      <t>ト</t>
    </rPh>
    <rPh sb="30" eb="31">
      <t>ク</t>
    </rPh>
    <phoneticPr fontId="2"/>
  </si>
  <si>
    <t>指定管理者の本社、施設長、職員間で現在の勤務状況や今後のキャリア形成等に関する面談が定期的に行われていた。</t>
    <rPh sb="0" eb="5">
      <t>シテイカンリシャ</t>
    </rPh>
    <rPh sb="6" eb="8">
      <t>ホンシャ</t>
    </rPh>
    <rPh sb="9" eb="11">
      <t>シセツ</t>
    </rPh>
    <rPh sb="11" eb="12">
      <t>チョウ</t>
    </rPh>
    <rPh sb="13" eb="15">
      <t>ショクイン</t>
    </rPh>
    <rPh sb="15" eb="16">
      <t>カン</t>
    </rPh>
    <rPh sb="17" eb="19">
      <t>ゲンザイ</t>
    </rPh>
    <rPh sb="20" eb="22">
      <t>キンム</t>
    </rPh>
    <rPh sb="22" eb="24">
      <t>ジョウキョウ</t>
    </rPh>
    <rPh sb="25" eb="27">
      <t>コンゴ</t>
    </rPh>
    <rPh sb="32" eb="34">
      <t>ケイセイ</t>
    </rPh>
    <rPh sb="34" eb="35">
      <t>トウ</t>
    </rPh>
    <rPh sb="36" eb="37">
      <t>カン</t>
    </rPh>
    <rPh sb="39" eb="41">
      <t>メンダン</t>
    </rPh>
    <rPh sb="42" eb="44">
      <t>テイキ</t>
    </rPh>
    <rPh sb="44" eb="45">
      <t>テキ</t>
    </rPh>
    <rPh sb="46" eb="47">
      <t>オコナ</t>
    </rPh>
    <phoneticPr fontId="2"/>
  </si>
  <si>
    <t>個人情報保護・
情報セキュリティ</t>
    <rPh sb="0" eb="2">
      <t>コジン</t>
    </rPh>
    <rPh sb="2" eb="4">
      <t>ジョウホウ</t>
    </rPh>
    <rPh sb="4" eb="6">
      <t>ホゴ</t>
    </rPh>
    <rPh sb="8" eb="10">
      <t>ジョウホウ</t>
    </rPh>
    <phoneticPr fontId="2"/>
  </si>
  <si>
    <t>指定管理者が情報システム（PC等を含む）を施設に持ち込む場合は、適切に区に事前申請していた。</t>
    <rPh sb="0" eb="2">
      <t>シテイ</t>
    </rPh>
    <rPh sb="2" eb="5">
      <t>カンリシャ</t>
    </rPh>
    <rPh sb="6" eb="8">
      <t>ジョウホウ</t>
    </rPh>
    <rPh sb="15" eb="16">
      <t>トウ</t>
    </rPh>
    <rPh sb="17" eb="18">
      <t>フク</t>
    </rPh>
    <rPh sb="21" eb="23">
      <t>シセツ</t>
    </rPh>
    <rPh sb="24" eb="25">
      <t>モ</t>
    </rPh>
    <rPh sb="26" eb="27">
      <t>コ</t>
    </rPh>
    <rPh sb="28" eb="30">
      <t>バアイ</t>
    </rPh>
    <rPh sb="32" eb="34">
      <t>テキセツ</t>
    </rPh>
    <rPh sb="35" eb="36">
      <t>ク</t>
    </rPh>
    <rPh sb="37" eb="39">
      <t>ジゼン</t>
    </rPh>
    <rPh sb="39" eb="41">
      <t>シンセイ</t>
    </rPh>
    <phoneticPr fontId="2"/>
  </si>
  <si>
    <t>仕様書等に従い、適切に清掃及び衛生設備の保守管理が行われ、施設が清潔に保たれていたか。</t>
    <rPh sb="17" eb="19">
      <t>セツビ</t>
    </rPh>
    <rPh sb="20" eb="22">
      <t>ホシュ</t>
    </rPh>
    <rPh sb="22" eb="24">
      <t>カンリ</t>
    </rPh>
    <rPh sb="23" eb="24">
      <t>ホカン</t>
    </rPh>
    <phoneticPr fontId="2"/>
  </si>
  <si>
    <t>仕様書等に従い、適切に設備機器の保守管理が行われ、利用者の安全・安心が確保されていたか。</t>
    <rPh sb="11" eb="13">
      <t>セツビ</t>
    </rPh>
    <rPh sb="13" eb="15">
      <t>キキ</t>
    </rPh>
    <phoneticPr fontId="2"/>
  </si>
  <si>
    <t>事業計画書で定めた事業を適切に実施するとともに、公募時の提案や利用者に声等を事業に反映するなどサービス向上を図っていたか。</t>
    <rPh sb="6" eb="7">
      <t>サダ</t>
    </rPh>
    <rPh sb="15" eb="17">
      <t>ジッシ</t>
    </rPh>
    <rPh sb="24" eb="26">
      <t>コウボ</t>
    </rPh>
    <rPh sb="26" eb="27">
      <t>ジ</t>
    </rPh>
    <rPh sb="28" eb="30">
      <t>テイアン</t>
    </rPh>
    <rPh sb="31" eb="34">
      <t>リヨウシャ</t>
    </rPh>
    <rPh sb="35" eb="36">
      <t>コエ</t>
    </rPh>
    <rPh sb="36" eb="37">
      <t>トウ</t>
    </rPh>
    <rPh sb="38" eb="40">
      <t>ジギョウ</t>
    </rPh>
    <rPh sb="41" eb="43">
      <t>ハンエイ</t>
    </rPh>
    <rPh sb="51" eb="53">
      <t>コウジョウ</t>
    </rPh>
    <rPh sb="54" eb="55">
      <t>ハカ</t>
    </rPh>
    <phoneticPr fontId="2"/>
  </si>
  <si>
    <t>事業計画書等で定めた事業は適切に実施されていた。</t>
    <rPh sb="5" eb="6">
      <t>トウ</t>
    </rPh>
    <phoneticPr fontId="2"/>
  </si>
  <si>
    <t>事業計画書等で定めたとおり、必要な知識や技能を持った職員が適正に配置されていたか。</t>
    <rPh sb="0" eb="2">
      <t>ジギョウ</t>
    </rPh>
    <rPh sb="2" eb="5">
      <t>ケイカクショ</t>
    </rPh>
    <rPh sb="5" eb="6">
      <t>トウ</t>
    </rPh>
    <rPh sb="7" eb="8">
      <t>サダ</t>
    </rPh>
    <rPh sb="14" eb="16">
      <t>ヒツヨウ</t>
    </rPh>
    <rPh sb="17" eb="19">
      <t>チシキ</t>
    </rPh>
    <rPh sb="20" eb="22">
      <t>ギノウ</t>
    </rPh>
    <rPh sb="23" eb="24">
      <t>モ</t>
    </rPh>
    <rPh sb="26" eb="28">
      <t>ショクイン</t>
    </rPh>
    <rPh sb="29" eb="31">
      <t>テキセイ</t>
    </rPh>
    <rPh sb="32" eb="34">
      <t>ハイチ</t>
    </rPh>
    <phoneticPr fontId="2"/>
  </si>
  <si>
    <t>施設長や職員に対する研修などにより、サービスの向上に向けたスキルアップに取り組んでいたか。</t>
    <rPh sb="0" eb="2">
      <t>シセツ</t>
    </rPh>
    <rPh sb="2" eb="3">
      <t>チョウ</t>
    </rPh>
    <rPh sb="4" eb="6">
      <t>ショクイン</t>
    </rPh>
    <rPh sb="7" eb="8">
      <t>タイ</t>
    </rPh>
    <rPh sb="10" eb="12">
      <t>ケンシュウ</t>
    </rPh>
    <rPh sb="36" eb="37">
      <t>ト</t>
    </rPh>
    <rPh sb="38" eb="39">
      <t>ク</t>
    </rPh>
    <phoneticPr fontId="2"/>
  </si>
  <si>
    <t>災害や事件・事故発生時の対応を定め、職員研修や実地訓練を実施していた。</t>
    <rPh sb="0" eb="2">
      <t>サイガイ</t>
    </rPh>
    <rPh sb="8" eb="10">
      <t>ハッセイ</t>
    </rPh>
    <rPh sb="10" eb="11">
      <t>ジ</t>
    </rPh>
    <rPh sb="23" eb="25">
      <t>ジッチ</t>
    </rPh>
    <rPh sb="25" eb="27">
      <t>クンレン</t>
    </rPh>
    <rPh sb="28" eb="30">
      <t>ジッシ</t>
    </rPh>
    <phoneticPr fontId="2"/>
  </si>
  <si>
    <t>「昇降機維持保全業務標準仕様書」に基づき昇降機の保守点検を行っていた。（該当する場合のみ）</t>
    <phoneticPr fontId="2"/>
  </si>
  <si>
    <t>職員には休憩や休日を適正に付与していた。</t>
    <rPh sb="0" eb="2">
      <t>ショクイン</t>
    </rPh>
    <rPh sb="4" eb="6">
      <t>キュウケイ</t>
    </rPh>
    <rPh sb="7" eb="9">
      <t>キュウジツ</t>
    </rPh>
    <rPh sb="10" eb="12">
      <t>テキセイ</t>
    </rPh>
    <rPh sb="13" eb="15">
      <t>フヨ</t>
    </rPh>
    <phoneticPr fontId="2"/>
  </si>
  <si>
    <t>個人情報や情報セキュリティの社内規程を整備し、区の規程とともに遵守して、適正に運用していたか。</t>
    <rPh sb="0" eb="2">
      <t>コジン</t>
    </rPh>
    <rPh sb="2" eb="4">
      <t>ジョウホウ</t>
    </rPh>
    <rPh sb="5" eb="7">
      <t>ジョウホウ</t>
    </rPh>
    <rPh sb="14" eb="16">
      <t>シャナイ</t>
    </rPh>
    <rPh sb="16" eb="18">
      <t>キテイ</t>
    </rPh>
    <rPh sb="19" eb="21">
      <t>セイビ</t>
    </rPh>
    <rPh sb="23" eb="24">
      <t>ク</t>
    </rPh>
    <rPh sb="25" eb="27">
      <t>キテイ</t>
    </rPh>
    <rPh sb="31" eb="33">
      <t>ジュンシュ</t>
    </rPh>
    <rPh sb="36" eb="38">
      <t>テキセイ</t>
    </rPh>
    <rPh sb="39" eb="41">
      <t>ウンヨウ</t>
    </rPh>
    <phoneticPr fontId="2"/>
  </si>
  <si>
    <t>施設の日常安全点検を実施するとともに、災害や事件・事故発生時の体制や対応の確立などにより、利用者の安全・安心が確保されていたか。</t>
    <rPh sb="0" eb="2">
      <t>シセツ</t>
    </rPh>
    <rPh sb="3" eb="5">
      <t>ニチジョウ</t>
    </rPh>
    <rPh sb="5" eb="7">
      <t>アンゼン</t>
    </rPh>
    <rPh sb="10" eb="12">
      <t>ジッシ</t>
    </rPh>
    <rPh sb="22" eb="24">
      <t>ジケン</t>
    </rPh>
    <rPh sb="31" eb="33">
      <t>タイセイ</t>
    </rPh>
    <rPh sb="34" eb="36">
      <t>タイオウ</t>
    </rPh>
    <rPh sb="37" eb="39">
      <t>カクリツ</t>
    </rPh>
    <rPh sb="45" eb="48">
      <t>リヨウシャ</t>
    </rPh>
    <rPh sb="49" eb="51">
      <t>アンゼン</t>
    </rPh>
    <rPh sb="52" eb="54">
      <t>アンシン</t>
    </rPh>
    <rPh sb="55" eb="57">
      <t>カクホ</t>
    </rPh>
    <phoneticPr fontId="2"/>
  </si>
  <si>
    <t>区施策への協力</t>
    <rPh sb="0" eb="1">
      <t>ク</t>
    </rPh>
    <rPh sb="1" eb="3">
      <t>シサク</t>
    </rPh>
    <rPh sb="5" eb="7">
      <t>キョウリョク</t>
    </rPh>
    <phoneticPr fontId="2"/>
  </si>
  <si>
    <r>
      <t xml:space="preserve">【総合評価について（項番５における区による評価合計点の得点率）】
</t>
    </r>
    <r>
      <rPr>
        <sz val="9"/>
        <rFont val="BIZ UDゴシック"/>
        <family val="1"/>
        <charset val="128"/>
      </rPr>
      <t>　</t>
    </r>
    <r>
      <rPr>
        <sz val="9"/>
        <rFont val="BIZ UDゴシック"/>
        <family val="3"/>
        <charset val="128"/>
      </rPr>
      <t>Ｓ：施設の管理運営は特に優れていた　　　（90％以上）
　Ａ：施設の管理運営は優れていた　　　　　（80％以上90％未満）
　Ｂ：施設の管理運営は適切に行われていた　（60％以上80％未満）
　Ｃ：施設の管理運営に改善が必要であった　（60％未満）</t>
    </r>
    <rPh sb="1" eb="3">
      <t>ソウゴウ</t>
    </rPh>
    <rPh sb="10" eb="12">
      <t>コウバン</t>
    </rPh>
    <rPh sb="17" eb="18">
      <t>ク</t>
    </rPh>
    <rPh sb="21" eb="23">
      <t>ヒョウカ</t>
    </rPh>
    <rPh sb="23" eb="25">
      <t>ゴウケイ</t>
    </rPh>
    <rPh sb="25" eb="26">
      <t>テン</t>
    </rPh>
    <rPh sb="27" eb="29">
      <t>トクテン</t>
    </rPh>
    <rPh sb="29" eb="30">
      <t>リツ</t>
    </rPh>
    <rPh sb="36" eb="38">
      <t>シセツ</t>
    </rPh>
    <rPh sb="39" eb="41">
      <t>カンリ</t>
    </rPh>
    <rPh sb="41" eb="43">
      <t>ウンエイ</t>
    </rPh>
    <rPh sb="44" eb="45">
      <t>トク</t>
    </rPh>
    <rPh sb="46" eb="47">
      <t>スグ</t>
    </rPh>
    <rPh sb="65" eb="67">
      <t>シセツ</t>
    </rPh>
    <rPh sb="68" eb="70">
      <t>カンリ</t>
    </rPh>
    <rPh sb="70" eb="72">
      <t>ウンエイ</t>
    </rPh>
    <rPh sb="73" eb="74">
      <t>スグ</t>
    </rPh>
    <rPh sb="99" eb="101">
      <t>シセツ</t>
    </rPh>
    <rPh sb="102" eb="104">
      <t>カンリ</t>
    </rPh>
    <rPh sb="104" eb="106">
      <t>ウンエイ</t>
    </rPh>
    <rPh sb="107" eb="109">
      <t>テキセツ</t>
    </rPh>
    <rPh sb="110" eb="111">
      <t>オコナ</t>
    </rPh>
    <rPh sb="133" eb="135">
      <t>シセツ</t>
    </rPh>
    <rPh sb="136" eb="140">
      <t>カンリウンエイ</t>
    </rPh>
    <rPh sb="141" eb="143">
      <t>カイゼン</t>
    </rPh>
    <rPh sb="144" eb="146">
      <t>ヒツヨウ</t>
    </rPh>
    <phoneticPr fontId="2"/>
  </si>
  <si>
    <t>区が定める最低賃金水準額を遵守するとともに、ハラスメントが通報されないなど、職員にとって良好な労働環境が確保されていたか。</t>
    <rPh sb="0" eb="1">
      <t>ク</t>
    </rPh>
    <rPh sb="2" eb="3">
      <t>サダ</t>
    </rPh>
    <rPh sb="5" eb="12">
      <t>サイテイチンギンスイジュンガク</t>
    </rPh>
    <rPh sb="13" eb="15">
      <t>ジュンシュ</t>
    </rPh>
    <rPh sb="29" eb="31">
      <t>ツウホウ</t>
    </rPh>
    <rPh sb="38" eb="40">
      <t>ショクイン</t>
    </rPh>
    <rPh sb="44" eb="46">
      <t>リョウコウ</t>
    </rPh>
    <rPh sb="47" eb="49">
      <t>ロウドウ</t>
    </rPh>
    <rPh sb="49" eb="51">
      <t>カンキョウ</t>
    </rPh>
    <rPh sb="52" eb="54">
      <t>カクホ</t>
    </rPh>
    <phoneticPr fontId="2"/>
  </si>
  <si>
    <t>事業実績</t>
    <rPh sb="0" eb="2">
      <t>ジギョウ</t>
    </rPh>
    <rPh sb="2" eb="4">
      <t>ジッセキ</t>
    </rPh>
    <phoneticPr fontId="2"/>
  </si>
  <si>
    <t>上記の①～⑨に関する事項の実施や施設の課題解決について、指定管理者の本社が積極的に関与し施設をバックアップしていた。</t>
    <rPh sb="0" eb="2">
      <t>ジョウキ</t>
    </rPh>
    <rPh sb="7" eb="8">
      <t>カン</t>
    </rPh>
    <rPh sb="10" eb="12">
      <t>ジコウ</t>
    </rPh>
    <rPh sb="13" eb="15">
      <t>ジッシ</t>
    </rPh>
    <rPh sb="16" eb="18">
      <t>シセツ</t>
    </rPh>
    <rPh sb="19" eb="21">
      <t>カダイ</t>
    </rPh>
    <rPh sb="21" eb="23">
      <t>カイケツ</t>
    </rPh>
    <rPh sb="28" eb="30">
      <t>シテイ</t>
    </rPh>
    <rPh sb="30" eb="33">
      <t>カンリシャ</t>
    </rPh>
    <rPh sb="34" eb="36">
      <t>ホンシャ</t>
    </rPh>
    <rPh sb="37" eb="40">
      <t>セッキョクテキ</t>
    </rPh>
    <rPh sb="41" eb="43">
      <t>カンヨ</t>
    </rPh>
    <rPh sb="44" eb="46">
      <t>シセツ</t>
    </rPh>
    <phoneticPr fontId="2"/>
  </si>
  <si>
    <t>【各項目の評価について】
　５点：当該項目に係る事項については、充実した取組が展開されていた。
　３点：当該項目に係る事項については、概ね適切に取り組んでいた。
　１点：当該項目に係る事項については、更なる取組の推進が必要であった。
　※複合施設の入居施設等で、当該施設の指定管理者が設備機器の保守管理等を直接実施していない場合、
　　該当項目は「－：評価対象外」とします。</t>
    <rPh sb="15" eb="16">
      <t>テン</t>
    </rPh>
    <rPh sb="17" eb="19">
      <t>トウガイ</t>
    </rPh>
    <rPh sb="19" eb="21">
      <t>コウモク</t>
    </rPh>
    <rPh sb="22" eb="23">
      <t>カカ</t>
    </rPh>
    <rPh sb="24" eb="26">
      <t>ジコウ</t>
    </rPh>
    <rPh sb="32" eb="34">
      <t>ジュウジツ</t>
    </rPh>
    <rPh sb="36" eb="38">
      <t>トリクミ</t>
    </rPh>
    <rPh sb="39" eb="41">
      <t>テンカイ</t>
    </rPh>
    <rPh sb="176" eb="177">
      <t>テン</t>
    </rPh>
    <rPh sb="178" eb="182">
      <t>トウガイコウモク</t>
    </rPh>
    <rPh sb="183" eb="184">
      <t>カカ</t>
    </rPh>
    <rPh sb="185" eb="187">
      <t>ジコウオオムテキセツトクテントウガイコウモクカカジコウサラトクスイシンヒツヨウ</t>
    </rPh>
    <phoneticPr fontId="2"/>
  </si>
  <si>
    <t>施設利用者数や貸室稼働率等の評価票で設定した事業実績は、前年度の実績を上回っていた。</t>
    <rPh sb="32" eb="34">
      <t>ジッセキ</t>
    </rPh>
    <phoneticPr fontId="2"/>
  </si>
  <si>
    <t>運営協議会や利用者アンケート等での声を把握し、積極的にサービス内容に反映していた。</t>
    <rPh sb="19" eb="21">
      <t>ハアク</t>
    </rPh>
    <rPh sb="23" eb="26">
      <t>セッキョクテキ</t>
    </rPh>
    <phoneticPr fontId="2"/>
  </si>
  <si>
    <t>区に対しサービスの改善や向上に関する提案を積極的にしていた。</t>
    <rPh sb="0" eb="1">
      <t>ク</t>
    </rPh>
    <rPh sb="2" eb="3">
      <t>タイ</t>
    </rPh>
    <rPh sb="9" eb="11">
      <t>カイゼン</t>
    </rPh>
    <rPh sb="12" eb="14">
      <t>コウジョウ</t>
    </rPh>
    <rPh sb="15" eb="16">
      <t>カン</t>
    </rPh>
    <rPh sb="18" eb="20">
      <t>テイアン</t>
    </rPh>
    <rPh sb="21" eb="24">
      <t>セッキョクテキ</t>
    </rPh>
    <phoneticPr fontId="2"/>
  </si>
  <si>
    <t>本社とともに労働環境の向上の取組を積極的に取り組んだ。</t>
    <rPh sb="0" eb="2">
      <t>ホンシャ</t>
    </rPh>
    <rPh sb="11" eb="13">
      <t>コウジョウ</t>
    </rPh>
    <rPh sb="14" eb="16">
      <t>トリクミ</t>
    </rPh>
    <rPh sb="17" eb="20">
      <t>セッキョクテキ</t>
    </rPh>
    <rPh sb="21" eb="22">
      <t>ト</t>
    </rPh>
    <rPh sb="23" eb="24">
      <t>ク</t>
    </rPh>
    <phoneticPr fontId="2"/>
  </si>
  <si>
    <t>提案事業以外に社会状況や利用者ニーズに沿ったサービスを積極的に提案、実施していた。</t>
    <rPh sb="0" eb="2">
      <t>テイアン</t>
    </rPh>
    <rPh sb="2" eb="4">
      <t>ジギョウ</t>
    </rPh>
    <rPh sb="4" eb="6">
      <t>イガイ</t>
    </rPh>
    <rPh sb="27" eb="30">
      <t>セッキョクテキ</t>
    </rPh>
    <rPh sb="31" eb="33">
      <t>テイアン</t>
    </rPh>
    <phoneticPr fontId="2"/>
  </si>
  <si>
    <t>予定していた事業内容の変更や実施した事業の課題点等について、積極的に区と共有を図り、改善の提案を行っていた。</t>
    <rPh sb="0" eb="2">
      <t>ヨテイ</t>
    </rPh>
    <rPh sb="6" eb="8">
      <t>ジギョウ</t>
    </rPh>
    <rPh sb="8" eb="10">
      <t>ナイヨウ</t>
    </rPh>
    <rPh sb="11" eb="13">
      <t>ヘンコウ</t>
    </rPh>
    <rPh sb="14" eb="16">
      <t>ジッシ</t>
    </rPh>
    <rPh sb="18" eb="20">
      <t>ジギョウ</t>
    </rPh>
    <rPh sb="21" eb="23">
      <t>カダイ</t>
    </rPh>
    <rPh sb="23" eb="24">
      <t>テン</t>
    </rPh>
    <rPh sb="24" eb="25">
      <t>トウ</t>
    </rPh>
    <rPh sb="30" eb="33">
      <t>セッキョクテキ</t>
    </rPh>
    <rPh sb="34" eb="35">
      <t>ク</t>
    </rPh>
    <rPh sb="36" eb="38">
      <t>キョウユウ</t>
    </rPh>
    <rPh sb="39" eb="40">
      <t>ハカ</t>
    </rPh>
    <phoneticPr fontId="2"/>
  </si>
  <si>
    <t>施設長と職員のコミュニケーションが図られており、良好な関係が構築されている。</t>
    <rPh sb="0" eb="2">
      <t>シセツ</t>
    </rPh>
    <rPh sb="2" eb="3">
      <t>チョウ</t>
    </rPh>
    <rPh sb="4" eb="6">
      <t>ショクイン</t>
    </rPh>
    <rPh sb="17" eb="18">
      <t>ハカ</t>
    </rPh>
    <rPh sb="24" eb="26">
      <t>リョウコウ</t>
    </rPh>
    <rPh sb="27" eb="29">
      <t>カンケイ</t>
    </rPh>
    <rPh sb="30" eb="32">
      <t>コウチク</t>
    </rPh>
    <phoneticPr fontId="2"/>
  </si>
  <si>
    <t>施設長をはじめ、職員が異動等により頻繁に変わるといった事案はなかった。</t>
    <rPh sb="0" eb="2">
      <t>シセツ</t>
    </rPh>
    <rPh sb="2" eb="3">
      <t>チョウ</t>
    </rPh>
    <rPh sb="8" eb="10">
      <t>ショクイン</t>
    </rPh>
    <rPh sb="11" eb="13">
      <t>イドウ</t>
    </rPh>
    <rPh sb="13" eb="14">
      <t>トウ</t>
    </rPh>
    <rPh sb="17" eb="19">
      <t>ヒンパン</t>
    </rPh>
    <rPh sb="20" eb="21">
      <t>カ</t>
    </rPh>
    <rPh sb="27" eb="29">
      <t>ジアン</t>
    </rPh>
    <phoneticPr fontId="2"/>
  </si>
  <si>
    <t>利用料金制の採用</t>
    <rPh sb="0" eb="2">
      <t>リヨウ</t>
    </rPh>
    <rPh sb="2" eb="4">
      <t>リョウキン</t>
    </rPh>
    <rPh sb="4" eb="5">
      <t>セイ</t>
    </rPh>
    <rPh sb="6" eb="8">
      <t>サイヨウ</t>
    </rPh>
    <phoneticPr fontId="2"/>
  </si>
  <si>
    <t>使用許可権限の付与</t>
    <rPh sb="0" eb="2">
      <t>シヨウ</t>
    </rPh>
    <rPh sb="2" eb="4">
      <t>キョカ</t>
    </rPh>
    <rPh sb="4" eb="6">
      <t>ケンゲン</t>
    </rPh>
    <rPh sb="7" eb="9">
      <t>フヨ</t>
    </rPh>
    <phoneticPr fontId="2"/>
  </si>
  <si>
    <t>グループ化の有無</t>
    <rPh sb="4" eb="5">
      <t>カ</t>
    </rPh>
    <rPh sb="6" eb="8">
      <t>ウム</t>
    </rPh>
    <phoneticPr fontId="2"/>
  </si>
  <si>
    <t>加算</t>
    <rPh sb="0" eb="2">
      <t>カサン</t>
    </rPh>
    <phoneticPr fontId="2"/>
  </si>
  <si>
    <t>×1</t>
    <phoneticPr fontId="2"/>
  </si>
  <si>
    <t>×5</t>
    <phoneticPr fontId="2"/>
  </si>
  <si>
    <t>×2</t>
    <phoneticPr fontId="2"/>
  </si>
  <si>
    <t>×3</t>
    <phoneticPr fontId="2"/>
  </si>
  <si>
    <t>公募時に指定管理者から提案された事業（当該年度に実施するとしていた提案事業）は全て実施されていた。</t>
    <rPh sb="0" eb="2">
      <t>コウボ</t>
    </rPh>
    <rPh sb="19" eb="21">
      <t>トウガイ</t>
    </rPh>
    <rPh sb="21" eb="23">
      <t>ネンド</t>
    </rPh>
    <rPh sb="24" eb="26">
      <t>ジッシ</t>
    </rPh>
    <rPh sb="33" eb="35">
      <t>テイアン</t>
    </rPh>
    <rPh sb="35" eb="37">
      <t>ジギョウ</t>
    </rPh>
    <rPh sb="39" eb="40">
      <t>スベ</t>
    </rPh>
    <phoneticPr fontId="2"/>
  </si>
  <si>
    <t>事業計画書等に基づき、必要な職員が適切に配置されていた。</t>
    <rPh sb="17" eb="19">
      <t>テキセツ</t>
    </rPh>
    <phoneticPr fontId="2"/>
  </si>
  <si>
    <t>施設長及び職員は利用者との間で良好なコミュニケーションが図れていた、</t>
    <rPh sb="0" eb="2">
      <t>シセツ</t>
    </rPh>
    <rPh sb="2" eb="3">
      <t>チョウ</t>
    </rPh>
    <rPh sb="3" eb="4">
      <t>オヨ</t>
    </rPh>
    <rPh sb="5" eb="7">
      <t>ショクイン</t>
    </rPh>
    <rPh sb="8" eb="11">
      <t>リヨウシャ</t>
    </rPh>
    <rPh sb="13" eb="14">
      <t>カン</t>
    </rPh>
    <rPh sb="15" eb="17">
      <t>リョウコウ</t>
    </rPh>
    <rPh sb="28" eb="29">
      <t>ハカ</t>
    </rPh>
    <phoneticPr fontId="2"/>
  </si>
  <si>
    <t>人材育成に関する指定管理者独自の取組が積極的に展開されていた。</t>
    <rPh sb="0" eb="2">
      <t>ジンザイ</t>
    </rPh>
    <rPh sb="2" eb="4">
      <t>イクセイ</t>
    </rPh>
    <rPh sb="5" eb="6">
      <t>カン</t>
    </rPh>
    <rPh sb="8" eb="10">
      <t>シテイ</t>
    </rPh>
    <rPh sb="10" eb="13">
      <t>カンリシャ</t>
    </rPh>
    <rPh sb="13" eb="15">
      <t>ドクジ</t>
    </rPh>
    <rPh sb="16" eb="18">
      <t>トリクミ</t>
    </rPh>
    <rPh sb="19" eb="22">
      <t>セッキョクテキ</t>
    </rPh>
    <rPh sb="23" eb="25">
      <t>テンカイ</t>
    </rPh>
    <phoneticPr fontId="2"/>
  </si>
  <si>
    <t>二酸化炭素排出量の削減に向けて、施設の省エネ活動や利用者への啓発などに積極的に取り組んだ。</t>
    <rPh sb="0" eb="5">
      <t>ニサンカタンソ</t>
    </rPh>
    <rPh sb="5" eb="8">
      <t>ハイシュツリョウ</t>
    </rPh>
    <rPh sb="9" eb="11">
      <t>サクゲン</t>
    </rPh>
    <rPh sb="12" eb="13">
      <t>ム</t>
    </rPh>
    <rPh sb="16" eb="18">
      <t>シセツ</t>
    </rPh>
    <rPh sb="19" eb="20">
      <t>ショウ</t>
    </rPh>
    <rPh sb="22" eb="24">
      <t>カツドウ</t>
    </rPh>
    <rPh sb="25" eb="28">
      <t>リヨウシャ</t>
    </rPh>
    <rPh sb="30" eb="32">
      <t>ケイハツ</t>
    </rPh>
    <rPh sb="35" eb="38">
      <t>セッキョクテキ</t>
    </rPh>
    <rPh sb="39" eb="40">
      <t>ト</t>
    </rPh>
    <rPh sb="41" eb="42">
      <t>ク</t>
    </rPh>
    <phoneticPr fontId="2"/>
  </si>
  <si>
    <t>全ての職員に対して個人情報及び情報セキュリティに関する研修を実施していた。</t>
    <rPh sb="30" eb="32">
      <t>ジッシ</t>
    </rPh>
    <phoneticPr fontId="2"/>
  </si>
  <si>
    <t>施設長や職員に対し、ハラスメント防止に関する研修を実施していた。</t>
    <rPh sb="0" eb="2">
      <t>シセツ</t>
    </rPh>
    <rPh sb="2" eb="3">
      <t>チョウ</t>
    </rPh>
    <rPh sb="4" eb="6">
      <t>ショクイン</t>
    </rPh>
    <rPh sb="7" eb="8">
      <t>タイ</t>
    </rPh>
    <rPh sb="16" eb="18">
      <t>ボウシ</t>
    </rPh>
    <rPh sb="19" eb="20">
      <t>カン</t>
    </rPh>
    <rPh sb="22" eb="24">
      <t>ケンシュウ</t>
    </rPh>
    <rPh sb="25" eb="27">
      <t>ジッシ</t>
    </rPh>
    <phoneticPr fontId="2"/>
  </si>
  <si>
    <t>設備機器の保守点検の実施結果について速やかに区に報告していた。</t>
    <rPh sb="18" eb="19">
      <t>スミ</t>
    </rPh>
    <phoneticPr fontId="2"/>
  </si>
  <si>
    <t>衛生設備の保守点検の実施結果について速やかに区に報告していた。</t>
    <rPh sb="18" eb="19">
      <t>スミ</t>
    </rPh>
    <phoneticPr fontId="2"/>
  </si>
  <si>
    <t>実施した修繕の結果について速やかに区に報告していた。</t>
    <rPh sb="13" eb="14">
      <t>スミ</t>
    </rPh>
    <rPh sb="17" eb="18">
      <t>ク</t>
    </rPh>
    <phoneticPr fontId="2"/>
  </si>
  <si>
    <t>情報セキュリティと個人情報保護に関する社内規程が整備され、適切に運用されていた。</t>
    <rPh sb="0" eb="2">
      <t>ジョウホウ</t>
    </rPh>
    <rPh sb="9" eb="11">
      <t>コジン</t>
    </rPh>
    <rPh sb="11" eb="13">
      <t>ジョウホウ</t>
    </rPh>
    <rPh sb="13" eb="15">
      <t>ホゴ</t>
    </rPh>
    <rPh sb="16" eb="17">
      <t>カン</t>
    </rPh>
    <rPh sb="29" eb="31">
      <t>テキセツ</t>
    </rPh>
    <rPh sb="32" eb="34">
      <t>ウンヨウ</t>
    </rPh>
    <phoneticPr fontId="2"/>
  </si>
  <si>
    <t>個人情報保護・情報セキュリティ</t>
    <rPh sb="0" eb="2">
      <t>コジン</t>
    </rPh>
    <rPh sb="2" eb="4">
      <t>ジョウホウ</t>
    </rPh>
    <rPh sb="4" eb="6">
      <t>ホゴ</t>
    </rPh>
    <phoneticPr fontId="2"/>
  </si>
  <si>
    <t>●●●●共同事業体</t>
    <rPh sb="4" eb="6">
      <t>キョウドウ</t>
    </rPh>
    <rPh sb="6" eb="9">
      <t>ジギョウタイ</t>
    </rPh>
    <phoneticPr fontId="2"/>
  </si>
  <si>
    <t>企画経営部企画課</t>
    <rPh sb="0" eb="2">
      <t>キカク</t>
    </rPh>
    <rPh sb="2" eb="4">
      <t>ケイエイ</t>
    </rPh>
    <rPh sb="4" eb="5">
      <t>ブ</t>
    </rPh>
    <rPh sb="5" eb="8">
      <t>キカクカ</t>
    </rPh>
    <phoneticPr fontId="2"/>
  </si>
  <si>
    <t>※シルバー人材センターが委託契約ではなく請負契約の場合の記載例</t>
    <rPh sb="5" eb="7">
      <t>ジンザイ</t>
    </rPh>
    <rPh sb="12" eb="14">
      <t>イタク</t>
    </rPh>
    <rPh sb="14" eb="16">
      <t>ケイヤク</t>
    </rPh>
    <rPh sb="20" eb="22">
      <t>ウケオイ</t>
    </rPh>
    <rPh sb="22" eb="24">
      <t>ケイヤク</t>
    </rPh>
    <rPh sb="25" eb="27">
      <t>バアイ</t>
    </rPh>
    <rPh sb="28" eb="30">
      <t>キサイ</t>
    </rPh>
    <rPh sb="30" eb="31">
      <t>レイ</t>
    </rPh>
    <phoneticPr fontId="2"/>
  </si>
  <si>
    <t>確認欄</t>
    <rPh sb="0" eb="2">
      <t>カクニン</t>
    </rPh>
    <rPh sb="2" eb="3">
      <t>ラン</t>
    </rPh>
    <phoneticPr fontId="2"/>
  </si>
  <si>
    <t>区</t>
    <rPh sb="0" eb="1">
      <t>ク</t>
    </rPh>
    <phoneticPr fontId="2"/>
  </si>
  <si>
    <t>指定管理者</t>
    <rPh sb="0" eb="2">
      <t>シテイ</t>
    </rPh>
    <rPh sb="2" eb="5">
      <t>カンリシャ</t>
    </rPh>
    <phoneticPr fontId="2"/>
  </si>
  <si>
    <t>○</t>
    <phoneticPr fontId="2"/>
  </si>
  <si>
    <t>施設所管課</t>
    <rPh sb="0" eb="2">
      <t>シセツ</t>
    </rPh>
    <rPh sb="2" eb="4">
      <t>ショカン</t>
    </rPh>
    <rPh sb="4" eb="5">
      <t>カ</t>
    </rPh>
    <phoneticPr fontId="2"/>
  </si>
  <si>
    <t>31</t>
    <phoneticPr fontId="2"/>
  </si>
  <si>
    <r>
      <t>令和</t>
    </r>
    <r>
      <rPr>
        <b/>
        <sz val="18"/>
        <color rgb="FFFF0000"/>
        <rFont val="BIZ UDゴシック"/>
        <family val="3"/>
        <charset val="128"/>
      </rPr>
      <t>４</t>
    </r>
    <r>
      <rPr>
        <b/>
        <sz val="18"/>
        <rFont val="BIZ UDゴシック"/>
        <family val="3"/>
        <charset val="128"/>
      </rPr>
      <t>年度　指定管理施設評価票</t>
    </r>
    <rPh sb="0" eb="2">
      <t>レイワ</t>
    </rPh>
    <rPh sb="3" eb="5">
      <t>ネンド</t>
    </rPh>
    <rPh sb="6" eb="8">
      <t>シテイ</t>
    </rPh>
    <rPh sb="8" eb="10">
      <t>カンリ</t>
    </rPh>
    <rPh sb="10" eb="12">
      <t>シセツ</t>
    </rPh>
    <rPh sb="12" eb="14">
      <t>ヒョウカ</t>
    </rPh>
    <rPh sb="14" eb="15">
      <t>ヒョウ</t>
    </rPh>
    <phoneticPr fontId="2"/>
  </si>
  <si>
    <r>
      <t>（令和</t>
    </r>
    <r>
      <rPr>
        <sz val="11"/>
        <color rgb="FFFF0000"/>
        <rFont val="BIZ UDゴシック"/>
        <family val="3"/>
        <charset val="128"/>
      </rPr>
      <t>5</t>
    </r>
    <r>
      <rPr>
        <sz val="11"/>
        <rFont val="BIZ UDゴシック"/>
        <family val="3"/>
        <charset val="128"/>
      </rPr>
      <t>年</t>
    </r>
    <r>
      <rPr>
        <sz val="11"/>
        <color rgb="FFFF0000"/>
        <rFont val="BIZ UDゴシック"/>
        <family val="3"/>
        <charset val="128"/>
      </rPr>
      <t>3</t>
    </r>
    <r>
      <rPr>
        <sz val="11"/>
        <rFont val="BIZ UDゴシック"/>
        <family val="3"/>
        <charset val="128"/>
      </rPr>
      <t>月</t>
    </r>
    <r>
      <rPr>
        <sz val="11"/>
        <color rgb="FFFF0000"/>
        <rFont val="BIZ UDゴシック"/>
        <family val="3"/>
        <charset val="128"/>
      </rPr>
      <t>31</t>
    </r>
    <r>
      <rPr>
        <sz val="11"/>
        <rFont val="BIZ UDゴシック"/>
        <family val="3"/>
        <charset val="128"/>
      </rPr>
      <t>日時点）</t>
    </r>
    <phoneticPr fontId="2"/>
  </si>
  <si>
    <t>●●●地区みなとプラザ
（芝、麻布、赤坂、高輪、芝浦港南、台場プラザ）</t>
    <rPh sb="3" eb="5">
      <t>チク</t>
    </rPh>
    <rPh sb="13" eb="14">
      <t>シバ</t>
    </rPh>
    <rPh sb="15" eb="17">
      <t>アザブ</t>
    </rPh>
    <rPh sb="18" eb="20">
      <t>アカサカ</t>
    </rPh>
    <rPh sb="21" eb="23">
      <t>タカナワ</t>
    </rPh>
    <rPh sb="24" eb="26">
      <t>シバウラ</t>
    </rPh>
    <rPh sb="26" eb="28">
      <t>コウナン</t>
    </rPh>
    <rPh sb="29" eb="31">
      <t>ダイバ</t>
    </rPh>
    <phoneticPr fontId="2"/>
  </si>
  <si>
    <t>※雇用区分確認表を参照のうえ作成すること</t>
    <rPh sb="1" eb="3">
      <t>コヨウ</t>
    </rPh>
    <rPh sb="3" eb="5">
      <t>クブン</t>
    </rPh>
    <rPh sb="5" eb="7">
      <t>カクニン</t>
    </rPh>
    <rPh sb="7" eb="8">
      <t>ヒョウ</t>
    </rPh>
    <rPh sb="9" eb="11">
      <t>サンショウ</t>
    </rPh>
    <rPh sb="14" eb="16">
      <t>サクセイ</t>
    </rPh>
    <phoneticPr fontId="43"/>
  </si>
  <si>
    <t>＊複数の施設に配置されている等、事業者での雇用形態が常勤の職員（内数）</t>
    <phoneticPr fontId="43"/>
  </si>
  <si>
    <t>計</t>
  </si>
  <si>
    <t>○○○</t>
  </si>
  <si>
    <t>副施設長</t>
  </si>
  <si>
    <t>施設長</t>
  </si>
  <si>
    <t>職種等</t>
  </si>
  <si>
    <t>＊</t>
  </si>
  <si>
    <t>その他</t>
  </si>
  <si>
    <t>シルバー人材</t>
  </si>
  <si>
    <t>非常勤</t>
  </si>
  <si>
    <t>常勤</t>
  </si>
  <si>
    <t>派遣</t>
  </si>
  <si>
    <t>パート、アルバイト等</t>
  </si>
  <si>
    <t>契約社員</t>
  </si>
  <si>
    <t>委託</t>
  </si>
  <si>
    <t>非正規</t>
  </si>
  <si>
    <t>正規（正社員）</t>
  </si>
  <si>
    <t>区　分</t>
  </si>
  <si>
    <t>事業者名：</t>
    <phoneticPr fontId="43"/>
  </si>
  <si>
    <t>指定管理施設職員の職員配置表</t>
    <phoneticPr fontId="43"/>
  </si>
  <si>
    <t>※労働三法・・・労働基準法、労働組合法、労働関係調整法</t>
    <phoneticPr fontId="43"/>
  </si>
  <si>
    <t>[非常勤＝短時間]　→施設での勤務時間がフルタイムよりも短い</t>
    <rPh sb="11" eb="13">
      <t>シセツ</t>
    </rPh>
    <phoneticPr fontId="43"/>
  </si>
  <si>
    <t>[常勤＝フルタイム]→施設での所定の労働時間が週38時間45分以上　または　就業規則等に定める勤務時間</t>
    <rPh sb="11" eb="13">
      <t>シセツ</t>
    </rPh>
    <phoneticPr fontId="43"/>
  </si>
  <si>
    <t>※勤務時間</t>
    <phoneticPr fontId="43"/>
  </si>
  <si>
    <t>　　　　　　　「労働者派遣事業所の派遣社員」「その他」である者</t>
    <phoneticPr fontId="43"/>
  </si>
  <si>
    <t>[非正規職員]→指定管理事業者内での呼称が「パート」「アルバイト」「契約社員」</t>
    <phoneticPr fontId="43"/>
  </si>
  <si>
    <t>[正規職員]　→指定管理事業者内での呼称が「正規の職員・従業員」である者</t>
    <phoneticPr fontId="43"/>
  </si>
  <si>
    <t>※区分について</t>
    <phoneticPr fontId="43"/>
  </si>
  <si>
    <t>雇用契約ではない</t>
  </si>
  <si>
    <t>―</t>
  </si>
  <si>
    <t>労働者派遣法</t>
  </si>
  <si>
    <t>間接雇用</t>
  </si>
  <si>
    <t>フルタイム／
短時間</t>
    <phoneticPr fontId="43"/>
  </si>
  <si>
    <t>常勤／
非常勤</t>
    <phoneticPr fontId="43"/>
  </si>
  <si>
    <t>有期</t>
  </si>
  <si>
    <t>パートタイム
労働法</t>
    <phoneticPr fontId="43"/>
  </si>
  <si>
    <t>直接雇用</t>
  </si>
  <si>
    <t>パートタイマー
アルバイト等</t>
    <phoneticPr fontId="43"/>
  </si>
  <si>
    <t>労働契約法</t>
  </si>
  <si>
    <t>有期
(上限３年)</t>
    <phoneticPr fontId="43"/>
  </si>
  <si>
    <t>非正規職員</t>
    <phoneticPr fontId="43"/>
  </si>
  <si>
    <t>短時間</t>
  </si>
  <si>
    <t>無期</t>
  </si>
  <si>
    <t>短時間正社員</t>
  </si>
  <si>
    <t>労働三法</t>
  </si>
  <si>
    <t>フルタイム</t>
  </si>
  <si>
    <t>正社員</t>
  </si>
  <si>
    <t>正規職員</t>
    <phoneticPr fontId="43"/>
  </si>
  <si>
    <t>適用法</t>
  </si>
  <si>
    <t>常勤／非常勤</t>
  </si>
  <si>
    <t>雇用期間</t>
  </si>
  <si>
    <t>一般的呼称</t>
  </si>
  <si>
    <t>　　</t>
  </si>
  <si>
    <t>指定管理施設職員の雇用区分確認表</t>
    <phoneticPr fontId="43"/>
  </si>
  <si>
    <t>港区立健康増進センター</t>
    <rPh sb="0" eb="2">
      <t>ミナトク</t>
    </rPh>
    <rPh sb="2" eb="3">
      <t>リツ</t>
    </rPh>
    <rPh sb="3" eb="5">
      <t>ケンコウ</t>
    </rPh>
    <rPh sb="5" eb="7">
      <t>ゾウシン</t>
    </rPh>
    <phoneticPr fontId="2"/>
  </si>
  <si>
    <t>（令和5年3月31日時点）</t>
    <phoneticPr fontId="2"/>
  </si>
  <si>
    <t>みなと保健所健康推進課</t>
    <rPh sb="3" eb="6">
      <t>ホケンジョ</t>
    </rPh>
    <rPh sb="6" eb="8">
      <t>ケンコウ</t>
    </rPh>
    <rPh sb="8" eb="10">
      <t>スイシン</t>
    </rPh>
    <rPh sb="10" eb="11">
      <t>カ</t>
    </rPh>
    <phoneticPr fontId="2"/>
  </si>
  <si>
    <t>医療法人財団百葉の会</t>
    <rPh sb="0" eb="2">
      <t>イリョウ</t>
    </rPh>
    <rPh sb="2" eb="4">
      <t>ホウジン</t>
    </rPh>
    <rPh sb="4" eb="6">
      <t>ザイダン</t>
    </rPh>
    <rPh sb="6" eb="8">
      <t>モモハ</t>
    </rPh>
    <rPh sb="9" eb="10">
      <t>カイ</t>
    </rPh>
    <phoneticPr fontId="2"/>
  </si>
  <si>
    <t>平成</t>
    <rPh sb="0" eb="2">
      <t>ヘイセイ</t>
    </rPh>
    <phoneticPr fontId="2"/>
  </si>
  <si>
    <t>31</t>
    <phoneticPr fontId="2"/>
  </si>
  <si>
    <t>4</t>
    <phoneticPr fontId="2"/>
  </si>
  <si>
    <t>1</t>
    <phoneticPr fontId="2"/>
  </si>
  <si>
    <t>6</t>
    <phoneticPr fontId="2"/>
  </si>
  <si>
    <t>3</t>
    <phoneticPr fontId="2"/>
  </si>
  <si>
    <t>令和元年度</t>
    <rPh sb="0" eb="2">
      <t>レイワ</t>
    </rPh>
    <rPh sb="2" eb="3">
      <t>ガン</t>
    </rPh>
    <rPh sb="3" eb="5">
      <t>ネンド</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</si>
  <si>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</si>
  <si>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</si>
  <si>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</si>
  <si>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</si>
  <si>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令和４年度　指定管理施設評価票</t>
    <rPh sb="0" eb="2">
      <t>レイワ</t>
    </rPh>
    <rPh sb="3" eb="5">
      <t>ネンド</t>
    </rPh>
    <rPh sb="6" eb="8">
      <t>シテイ</t>
    </rPh>
    <rPh sb="8" eb="10">
      <t>カンリ</t>
    </rPh>
    <rPh sb="10" eb="12">
      <t>シセツ</t>
    </rPh>
    <rPh sb="12" eb="14">
      <t>ヒョウカ</t>
    </rPh>
    <rPh sb="14" eb="15">
      <t>ヒョウ</t>
    </rPh>
    <phoneticPr fontId="2"/>
  </si>
  <si>
    <t>個人利用者数</t>
    <rPh sb="0" eb="4">
      <t>コジンリヨウ</t>
    </rPh>
    <rPh sb="4" eb="6">
      <t>シャスウ</t>
    </rPh>
    <phoneticPr fontId="2"/>
  </si>
  <si>
    <t>健康度測定受診者数</t>
    <rPh sb="0" eb="5">
      <t>ケンコウドソクテイ</t>
    </rPh>
    <rPh sb="5" eb="9">
      <t>ジュシンシャスウ</t>
    </rPh>
    <phoneticPr fontId="2"/>
  </si>
  <si>
    <t>健康づくり教室参加者数</t>
    <rPh sb="0" eb="2">
      <t>ケンコウ</t>
    </rPh>
    <rPh sb="5" eb="7">
      <t>キョウシツ</t>
    </rPh>
    <rPh sb="7" eb="10">
      <t>サンカシャ</t>
    </rPh>
    <rPh sb="10" eb="11">
      <t>スウ</t>
    </rPh>
    <phoneticPr fontId="2"/>
  </si>
  <si>
    <t>　昨年度に引き続き、施設と利用者双方が新型コロナウイルス感染症拡大防止策を講じたにより、多くの方々に安心してご利用いただく事ができました。施設の維持管理面においては、経年劣化による設備の不具合が頻発したが、迅速な環境整備や修繕により、事故を起こすことなく、安心・安全にご利用いただくことができました。
　事業運営面では、防災・救急や情報セキュリティの観点から、施設内外の研修を実施し、施設利用者並びに職員の安全を確保するための理解を深め、実践につなげることができました。
　健康づくり事業やトレーニング運営においては、教室の人数など実施環境の制限もありましたが、その中でも多くの利用者の健康増進の役割を担う施設として、予防医学を中心に事業を展開し、好評を得ました。引き続き「健康づくりのキーステーション」として多くの人に親しみを持っていただけるよう、より良い施設運営とスタッフの研鑽に努めます。</t>
    <rPh sb="324" eb="326">
      <t>コウヒョウ</t>
    </rPh>
    <rPh sb="327" eb="328">
      <t>エ</t>
    </rPh>
    <rPh sb="355" eb="356">
      <t>オオ</t>
    </rPh>
    <rPh sb="358" eb="359">
      <t>ヒト</t>
    </rPh>
    <rPh sb="377" eb="378">
      <t>ヨ</t>
    </rPh>
    <rPh sb="379" eb="383">
      <t>シセツウンエイ</t>
    </rPh>
    <rPh sb="392" eb="393">
      <t>ツト</t>
    </rPh>
    <phoneticPr fontId="2"/>
  </si>
  <si>
    <t>　設備の消毒や自主的な清掃等、施設内の感染対策が徹底されていました。都や区のガイドラインに適宜対応した施設運営ができ、自主事業においても工夫が施されていました。徐々に利用者が戻ってくるなど、施設の利用状況も回復してきているため、引き続き適切な運営に努めていただきたいです。
　また、今年度は設備等の老朽化による故障が頻発しましたが、迅速な区への報告により、事故を未然に防ぐと同時に、素早く修繕にあたるなど、著しいサービスの低下を避けることができました。
　これまでの実績により知見が積まれたことに加え、利用者アンケートを実施して、要望や意見に真摯に応えていこうとする姿勢も見られ、日々の区民対応の向上に尽力しています。指定期間の最終年となりますが、最後まで協力して施設運営を行います。</t>
    <rPh sb="1" eb="3">
      <t>セツビ</t>
    </rPh>
    <rPh sb="4" eb="6">
      <t>ショウドク</t>
    </rPh>
    <rPh sb="7" eb="10">
      <t>ジシュテキ</t>
    </rPh>
    <rPh sb="11" eb="13">
      <t>セイソウ</t>
    </rPh>
    <rPh sb="13" eb="14">
      <t>トウ</t>
    </rPh>
    <rPh sb="15" eb="17">
      <t>シセツ</t>
    </rPh>
    <rPh sb="17" eb="18">
      <t>ナイ</t>
    </rPh>
    <rPh sb="19" eb="21">
      <t>カンセン</t>
    </rPh>
    <rPh sb="21" eb="23">
      <t>タイサク</t>
    </rPh>
    <rPh sb="24" eb="26">
      <t>テッテイ</t>
    </rPh>
    <rPh sb="34" eb="35">
      <t>ト</t>
    </rPh>
    <rPh sb="36" eb="37">
      <t>ク</t>
    </rPh>
    <rPh sb="45" eb="47">
      <t>テキギ</t>
    </rPh>
    <rPh sb="47" eb="49">
      <t>タイオウ</t>
    </rPh>
    <rPh sb="51" eb="53">
      <t>シセツ</t>
    </rPh>
    <rPh sb="53" eb="55">
      <t>ウンエイ</t>
    </rPh>
    <rPh sb="59" eb="61">
      <t>ジシュ</t>
    </rPh>
    <rPh sb="61" eb="63">
      <t>ジギョウ</t>
    </rPh>
    <rPh sb="68" eb="70">
      <t>クフウ</t>
    </rPh>
    <rPh sb="71" eb="72">
      <t>ホドコ</t>
    </rPh>
    <rPh sb="80" eb="82">
      <t>ジョジョ</t>
    </rPh>
    <rPh sb="83" eb="86">
      <t>リヨウシャ</t>
    </rPh>
    <rPh sb="87" eb="88">
      <t>モド</t>
    </rPh>
    <rPh sb="95" eb="97">
      <t>シセツ</t>
    </rPh>
    <rPh sb="98" eb="100">
      <t>リヨウ</t>
    </rPh>
    <rPh sb="100" eb="102">
      <t>ジョウキョウ</t>
    </rPh>
    <rPh sb="103" eb="105">
      <t>カイフク</t>
    </rPh>
    <rPh sb="114" eb="115">
      <t>ヒ</t>
    </rPh>
    <rPh sb="116" eb="117">
      <t>ツヅ</t>
    </rPh>
    <rPh sb="118" eb="120">
      <t>テキセツ</t>
    </rPh>
    <rPh sb="121" eb="123">
      <t>ウンエイ</t>
    </rPh>
    <rPh sb="124" eb="125">
      <t>ツト</t>
    </rPh>
    <rPh sb="141" eb="144">
      <t>コンネンド</t>
    </rPh>
    <rPh sb="145" eb="147">
      <t>セツビ</t>
    </rPh>
    <rPh sb="147" eb="148">
      <t>トウ</t>
    </rPh>
    <rPh sb="149" eb="152">
      <t>ロウキュウカ</t>
    </rPh>
    <rPh sb="155" eb="157">
      <t>コショウ</t>
    </rPh>
    <rPh sb="158" eb="160">
      <t>ヒンパツ</t>
    </rPh>
    <rPh sb="166" eb="168">
      <t>ジンソク</t>
    </rPh>
    <rPh sb="169" eb="170">
      <t>ク</t>
    </rPh>
    <rPh sb="172" eb="174">
      <t>ホウコク</t>
    </rPh>
    <rPh sb="178" eb="180">
      <t>ジコ</t>
    </rPh>
    <rPh sb="181" eb="183">
      <t>ミゼン</t>
    </rPh>
    <rPh sb="184" eb="185">
      <t>フセ</t>
    </rPh>
    <rPh sb="187" eb="189">
      <t>ドウジ</t>
    </rPh>
    <rPh sb="191" eb="193">
      <t>スバヤ</t>
    </rPh>
    <rPh sb="194" eb="196">
      <t>シュウゼン</t>
    </rPh>
    <rPh sb="203" eb="204">
      <t>イチジル</t>
    </rPh>
    <rPh sb="211" eb="213">
      <t>テイカ</t>
    </rPh>
    <rPh sb="214" eb="215">
      <t>サ</t>
    </rPh>
    <rPh sb="233" eb="235">
      <t>ジッセキ</t>
    </rPh>
    <rPh sb="238" eb="240">
      <t>チケン</t>
    </rPh>
    <rPh sb="241" eb="242">
      <t>ツ</t>
    </rPh>
    <rPh sb="248" eb="249">
      <t>クワ</t>
    </rPh>
    <rPh sb="251" eb="254">
      <t>リヨウシャ</t>
    </rPh>
    <rPh sb="260" eb="262">
      <t>ジッシ</t>
    </rPh>
    <rPh sb="265" eb="267">
      <t>ヨウボウ</t>
    </rPh>
    <rPh sb="268" eb="270">
      <t>イケン</t>
    </rPh>
    <rPh sb="271" eb="273">
      <t>シンシ</t>
    </rPh>
    <rPh sb="274" eb="275">
      <t>コタ</t>
    </rPh>
    <rPh sb="283" eb="285">
      <t>シセイ</t>
    </rPh>
    <rPh sb="286" eb="287">
      <t>ミ</t>
    </rPh>
    <rPh sb="290" eb="292">
      <t>ヒビ</t>
    </rPh>
    <rPh sb="293" eb="295">
      <t>クミン</t>
    </rPh>
    <rPh sb="295" eb="297">
      <t>タイオウ</t>
    </rPh>
    <rPh sb="298" eb="300">
      <t>コウジョウ</t>
    </rPh>
    <rPh sb="301" eb="303">
      <t>ジンリョク</t>
    </rPh>
    <rPh sb="309" eb="311">
      <t>シテイ</t>
    </rPh>
    <rPh sb="311" eb="313">
      <t>キカン</t>
    </rPh>
    <rPh sb="314" eb="317">
      <t>サイシュウネン</t>
    </rPh>
    <rPh sb="324" eb="326">
      <t>サイゴ</t>
    </rPh>
    <rPh sb="328" eb="330">
      <t>キョウリョク</t>
    </rPh>
    <rPh sb="332" eb="334">
      <t>シセツ</t>
    </rPh>
    <rPh sb="334" eb="336">
      <t>ウンエイ</t>
    </rPh>
    <rPh sb="337" eb="338">
      <t>オコナ</t>
    </rPh>
    <phoneticPr fontId="2"/>
  </si>
  <si>
    <t>令和2年度は新型コロナウイルス感染症の影響により事業中止</t>
    <rPh sb="0" eb="2">
      <t>レイワ</t>
    </rPh>
    <rPh sb="3" eb="4">
      <t>ネン</t>
    </rPh>
    <rPh sb="4" eb="5">
      <t>ド</t>
    </rPh>
    <rPh sb="6" eb="8">
      <t>シンガタ</t>
    </rPh>
    <rPh sb="15" eb="18">
      <t>カンセンショウ</t>
    </rPh>
    <rPh sb="19" eb="21">
      <t>エイキョウ</t>
    </rPh>
    <rPh sb="24" eb="26">
      <t>ジギョウ</t>
    </rPh>
    <rPh sb="26" eb="28">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</si>
</sst>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quot;▲ &quot;#,##0"/>
    <numFmt numFmtId="178" formatCode="0_);[Red]\(0\)"/>
    <numFmt numFmtId="179" formatCode="#,##0_ "/>
    <numFmt numFmtId="180" formatCode="#,##0.0_ "/>
    <numFmt numFmtId="181" formatCode="#,##0_ ;[Red]\-#,##0\ "/>
    <numFmt numFmtId="182" formatCode="0.00_ "/>
    <numFmt numFmtId="183" formatCode="0_ "/>
  </numFmts>
  <fonts count="47" x14ac:knownFonts="1">
    <font>
      <sz val="11"/>
      <name val="ＭＳ Ｐゴシック"/>
      <family val="3"/>
      <charset val="128"/>
    </font>
    <font>
      <sz val="11"/>
      <name val="ＭＳ Ｐゴシック"/>
      <family val="3"/>
      <charset val="128"/>
    </font>
    <font>
      <sz val="6"/>
      <name val="ＭＳ Ｐゴシック"/>
      <family val="3"/>
      <charset val="128"/>
    </font>
    <font>
      <b/>
      <sz val="18"/>
      <name val="BIZ UDゴシック"/>
      <family val="3"/>
      <charset val="128"/>
    </font>
    <font>
      <sz val="10"/>
      <name val="BIZ UDゴシック"/>
      <family val="3"/>
      <charset val="128"/>
    </font>
    <font>
      <sz val="14"/>
      <name val="BIZ UDゴシック"/>
      <family val="3"/>
      <charset val="128"/>
    </font>
    <font>
      <sz val="12"/>
      <name val="BIZ UDゴシック"/>
      <family val="3"/>
      <charset val="128"/>
    </font>
    <font>
      <sz val="11"/>
      <name val="BIZ UDゴシック"/>
      <family val="3"/>
      <charset val="128"/>
    </font>
    <font>
      <b/>
      <sz val="10"/>
      <name val="BIZ UDゴシック"/>
      <family val="3"/>
      <charset val="128"/>
    </font>
    <font>
      <b/>
      <sz val="14"/>
      <name val="BIZ UDゴシック"/>
      <family val="3"/>
      <charset val="128"/>
    </font>
    <font>
      <sz val="9"/>
      <name val="BIZ UDゴシック"/>
      <family val="3"/>
      <charset val="128"/>
    </font>
    <font>
      <b/>
      <sz val="12"/>
      <name val="BIZ UDゴシック"/>
      <family val="3"/>
      <charset val="128"/>
    </font>
    <font>
      <b/>
      <sz val="11"/>
      <name val="BIZ UDゴシック"/>
      <family val="3"/>
      <charset val="128"/>
    </font>
    <font>
      <sz val="11"/>
      <name val="BIZ UD明朝 Medium"/>
      <family val="1"/>
      <charset val="128"/>
    </font>
    <font>
      <sz val="8"/>
      <name val="BIZ UD明朝 Medium"/>
      <family val="1"/>
      <charset val="128"/>
    </font>
    <font>
      <sz val="10"/>
      <name val="BIZ UD明朝 Medium"/>
      <family val="1"/>
      <charset val="128"/>
    </font>
    <font>
      <b/>
      <sz val="14"/>
      <color theme="0"/>
      <name val="BIZ UDゴシック"/>
      <family val="3"/>
      <charset val="128"/>
    </font>
    <font>
      <sz val="9"/>
      <name val="BIZ UD明朝 Medium"/>
      <family val="1"/>
      <charset val="128"/>
    </font>
    <font>
      <sz val="10"/>
      <color rgb="FFFF0000"/>
      <name val="BIZ UDゴシック"/>
      <family val="3"/>
      <charset val="128"/>
    </font>
    <font>
      <b/>
      <sz val="9"/>
      <name val="BIZ UDゴシック"/>
      <family val="3"/>
      <charset val="128"/>
    </font>
    <font>
      <sz val="6"/>
      <name val="BIZ UDゴシック"/>
      <family val="3"/>
      <charset val="128"/>
    </font>
    <font>
      <sz val="7"/>
      <name val="BIZ UD明朝 Medium"/>
      <family val="1"/>
      <charset val="128"/>
    </font>
    <font>
      <b/>
      <sz val="10"/>
      <color rgb="FF0000FF"/>
      <name val="BIZ UDゴシック"/>
      <family val="3"/>
      <charset val="128"/>
    </font>
    <font>
      <sz val="9"/>
      <name val="BIZ UDゴシック"/>
      <family val="1"/>
      <charset val="128"/>
    </font>
    <font>
      <b/>
      <sz val="14"/>
      <color theme="1"/>
      <name val="BIZ UDゴシック"/>
      <family val="3"/>
      <charset val="128"/>
    </font>
    <font>
      <sz val="11"/>
      <color rgb="FF000000"/>
      <name val="BIZ UDゴシック"/>
      <family val="3"/>
      <charset val="128"/>
    </font>
    <font>
      <sz val="11"/>
      <color rgb="FF0000FF"/>
      <name val="BIZ UDゴシック"/>
      <family val="3"/>
      <charset val="128"/>
    </font>
    <font>
      <b/>
      <sz val="12"/>
      <color theme="0"/>
      <name val="BIZ UDゴシック"/>
      <family val="3"/>
      <charset val="128"/>
    </font>
    <font>
      <b/>
      <sz val="16"/>
      <name val="BIZ UDゴシック"/>
      <family val="3"/>
      <charset val="128"/>
    </font>
    <font>
      <b/>
      <sz val="12"/>
      <color indexed="39"/>
      <name val="BIZ UDゴシック"/>
      <family val="3"/>
      <charset val="128"/>
    </font>
    <font>
      <b/>
      <u/>
      <sz val="12"/>
      <color indexed="39"/>
      <name val="BIZ UDゴシック"/>
      <family val="3"/>
      <charset val="128"/>
    </font>
    <font>
      <sz val="11"/>
      <color indexed="10"/>
      <name val="BIZ UDゴシック"/>
      <family val="3"/>
      <charset val="128"/>
    </font>
    <font>
      <b/>
      <sz val="11"/>
      <color theme="0"/>
      <name val="BIZ UDゴシック"/>
      <family val="3"/>
      <charset val="128"/>
    </font>
    <font>
      <sz val="11"/>
      <color rgb="FFFF0000"/>
      <name val="BIZ UD明朝 Medium"/>
      <family val="1"/>
      <charset val="128"/>
    </font>
    <font>
      <b/>
      <sz val="18"/>
      <color rgb="FFFF0000"/>
      <name val="BIZ UDゴシック"/>
      <family val="3"/>
      <charset val="128"/>
    </font>
    <font>
      <sz val="11"/>
      <color rgb="FFFF0000"/>
      <name val="BIZ UDゴシック"/>
      <family val="3"/>
      <charset val="128"/>
    </font>
    <font>
      <sz val="7"/>
      <color rgb="FFFF0000"/>
      <name val="BIZ UD明朝 Medium"/>
      <family val="1"/>
      <charset val="128"/>
    </font>
    <font>
      <sz val="10"/>
      <color rgb="FFFF0000"/>
      <name val="BIZ UD明朝 Medium"/>
      <family val="1"/>
      <charset val="128"/>
    </font>
    <font>
      <u/>
      <sz val="11"/>
      <color indexed="10"/>
      <name val="BIZ UDゴシック"/>
      <family val="3"/>
      <charset val="128"/>
    </font>
    <font>
      <sz val="11"/>
      <color theme="1"/>
      <name val="ＭＳ Ｐゴシック"/>
      <family val="2"/>
      <charset val="128"/>
      <scheme val="minor"/>
    </font>
    <font>
      <sz val="11"/>
      <name val="ＭＳ Ｐゴシック"/>
      <family val="2"/>
      <charset val="128"/>
      <scheme val="minor"/>
    </font>
    <font>
      <sz val="11"/>
      <name val="ＭＳ 明朝"/>
      <family val="1"/>
      <charset val="128"/>
    </font>
    <font>
      <u/>
      <sz val="11"/>
      <name val="BIZ UDゴシック"/>
      <family val="3"/>
      <charset val="128"/>
    </font>
    <font>
      <sz val="6"/>
      <name val="ＭＳ Ｐゴシック"/>
      <family val="2"/>
      <charset val="128"/>
      <scheme val="minor"/>
    </font>
    <font>
      <sz val="12"/>
      <name val="ＭＳ ゴシック"/>
      <family val="3"/>
      <charset val="128"/>
    </font>
    <font>
      <sz val="8"/>
      <name val="BIZ UDゴシック"/>
      <family val="3"/>
      <charset val="128"/>
    </font>
    <font>
      <sz val="6"/>
      <name val="BIZ UD明朝 Medium"/>
      <family val="1"/>
      <charset val="128"/>
    </font>
  </fonts>
  <fills count="13">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F2F2F2"/>
        <bgColor indexed="64"/>
      </patternFill>
    </fill>
    <fill>
      <patternFill patternType="solid">
        <fgColor rgb="FFD9D9D9"/>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ashDot">
        <color indexed="64"/>
      </left>
      <right style="dashDot">
        <color indexed="64"/>
      </right>
      <top style="dashDot">
        <color indexed="64"/>
      </top>
      <bottom style="dashDot">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double">
        <color indexed="64"/>
      </left>
      <right style="thin">
        <color indexed="64"/>
      </right>
      <top/>
      <bottom style="thin">
        <color indexed="64"/>
      </bottom>
      <diagonal/>
    </border>
    <border>
      <left style="dotted">
        <color indexed="64"/>
      </left>
      <right/>
      <top/>
      <bottom style="thin">
        <color indexed="64"/>
      </bottom>
      <diagonal/>
    </border>
    <border>
      <left style="medium">
        <color indexed="64"/>
      </left>
      <right/>
      <top/>
      <bottom style="thin">
        <color indexed="64"/>
      </bottom>
      <diagonal/>
    </border>
    <border>
      <left style="dotted">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tted">
        <color indexed="64"/>
      </left>
      <right style="double">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tted">
        <color indexed="64"/>
      </left>
      <right/>
      <top style="dotted">
        <color indexed="64"/>
      </top>
      <bottom style="medium">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ck">
        <color indexed="64"/>
      </right>
      <top/>
      <bottom style="dotted">
        <color indexed="64"/>
      </bottom>
      <diagonal/>
    </border>
    <border>
      <left style="double">
        <color indexed="64"/>
      </left>
      <right/>
      <top/>
      <bottom style="dotted">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ck">
        <color indexed="64"/>
      </top>
      <bottom/>
      <diagonal/>
    </border>
    <border>
      <left style="double">
        <color indexed="64"/>
      </left>
      <right/>
      <top style="thick">
        <color indexed="64"/>
      </top>
      <bottom/>
      <diagonal/>
    </border>
    <border>
      <left style="thin">
        <color indexed="64"/>
      </left>
      <right style="double">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ck">
        <color indexed="64"/>
      </left>
      <right/>
      <top style="double">
        <color indexed="64"/>
      </top>
      <bottom style="thick">
        <color indexed="64"/>
      </bottom>
      <diagonal/>
    </border>
    <border>
      <left style="dotted">
        <color indexed="64"/>
      </left>
      <right style="thick">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thick">
        <color indexed="64"/>
      </left>
      <right style="thin">
        <color indexed="64"/>
      </right>
      <top/>
      <bottom style="double">
        <color indexed="64"/>
      </bottom>
      <diagonal/>
    </border>
    <border>
      <left style="dotted">
        <color indexed="64"/>
      </left>
      <right style="thick">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bottom/>
      <diagonal/>
    </border>
    <border>
      <left/>
      <right style="dotted">
        <color indexed="64"/>
      </right>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dotted">
        <color indexed="64"/>
      </right>
      <top/>
      <bottom style="dotted">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diagonalDown="1">
      <left style="thick">
        <color indexed="64"/>
      </left>
      <right/>
      <top style="thick">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9" fillId="0" borderId="0">
      <alignment vertical="center"/>
    </xf>
  </cellStyleXfs>
  <cellXfs count="409">
    <xf numFmtId="0" fontId="0" fillId="0" borderId="0" xfId="0">
      <alignment vertical="center"/>
    </xf>
    <xf numFmtId="38" fontId="3" fillId="0" borderId="0" xfId="1" applyFont="1" applyAlignment="1">
      <alignment horizontal="center" vertical="center" shrinkToFit="1"/>
    </xf>
    <xf numFmtId="38" fontId="4" fillId="0" borderId="0" xfId="1" applyFont="1" applyAlignment="1">
      <alignment vertical="center" shrinkToFit="1"/>
    </xf>
    <xf numFmtId="38" fontId="4" fillId="0" borderId="0" xfId="1" applyFont="1" applyAlignment="1">
      <alignment vertical="center"/>
    </xf>
    <xf numFmtId="38" fontId="6" fillId="0" borderId="7" xfId="1" applyFont="1" applyFill="1" applyBorder="1" applyAlignment="1">
      <alignment horizontal="center" vertical="center" shrinkToFit="1"/>
    </xf>
    <xf numFmtId="0" fontId="6" fillId="0" borderId="7" xfId="0" applyFont="1" applyBorder="1" applyAlignment="1">
      <alignment vertical="center" shrinkToFit="1"/>
    </xf>
    <xf numFmtId="38" fontId="4" fillId="0" borderId="7" xfId="1" applyFont="1" applyFill="1" applyBorder="1" applyAlignment="1">
      <alignment vertical="center" shrinkToFit="1"/>
    </xf>
    <xf numFmtId="0" fontId="7" fillId="0" borderId="7" xfId="0" applyFont="1" applyBorder="1" applyAlignment="1">
      <alignment vertical="center" shrinkToFit="1"/>
    </xf>
    <xf numFmtId="177" fontId="4" fillId="0" borderId="7" xfId="1" applyNumberFormat="1" applyFont="1" applyFill="1" applyBorder="1" applyAlignment="1">
      <alignment horizontal="center" vertical="center" shrinkToFit="1"/>
    </xf>
    <xf numFmtId="38" fontId="4" fillId="0" borderId="0" xfId="1" applyFont="1" applyBorder="1" applyAlignment="1">
      <alignment vertical="center" shrinkToFit="1"/>
    </xf>
    <xf numFmtId="38" fontId="8" fillId="0" borderId="0" xfId="1" applyFont="1" applyAlignment="1">
      <alignment vertical="center" shrinkToFit="1"/>
    </xf>
    <xf numFmtId="38" fontId="6" fillId="0" borderId="0" xfId="1" applyFont="1" applyFill="1" applyBorder="1" applyAlignment="1">
      <alignment vertical="center" shrinkToFit="1"/>
    </xf>
    <xf numFmtId="38" fontId="5" fillId="0" borderId="8" xfId="1" applyFont="1" applyBorder="1" applyAlignment="1">
      <alignment vertical="center" shrinkToFit="1"/>
    </xf>
    <xf numFmtId="0" fontId="5" fillId="0" borderId="8" xfId="0" applyFont="1" applyBorder="1" applyAlignment="1">
      <alignment vertical="center" shrinkToFit="1"/>
    </xf>
    <xf numFmtId="38" fontId="9" fillId="0" borderId="8" xfId="1" applyFont="1" applyBorder="1" applyAlignment="1">
      <alignment vertical="center"/>
    </xf>
    <xf numFmtId="0" fontId="9" fillId="0" borderId="8" xfId="1" applyNumberFormat="1" applyFont="1" applyFill="1" applyBorder="1" applyAlignment="1">
      <alignment vertical="center"/>
    </xf>
    <xf numFmtId="0" fontId="5" fillId="0" borderId="0" xfId="0" applyFont="1" applyAlignment="1">
      <alignment vertical="center" shrinkToFit="1"/>
    </xf>
    <xf numFmtId="49" fontId="13" fillId="2" borderId="5" xfId="1" applyNumberFormat="1" applyFont="1" applyFill="1" applyBorder="1" applyAlignment="1">
      <alignment vertical="center" shrinkToFit="1"/>
    </xf>
    <xf numFmtId="9" fontId="4" fillId="0" borderId="0" xfId="1" applyNumberFormat="1" applyFont="1" applyFill="1" applyBorder="1" applyAlignment="1">
      <alignment horizontal="center" vertical="center" shrinkToFit="1"/>
    </xf>
    <xf numFmtId="38" fontId="7" fillId="0" borderId="0" xfId="1" applyFont="1" applyFill="1" applyBorder="1" applyAlignment="1">
      <alignment horizontal="center" vertical="center" shrinkToFit="1"/>
    </xf>
    <xf numFmtId="0" fontId="7" fillId="0" borderId="0" xfId="0" applyFont="1" applyAlignment="1">
      <alignment horizontal="center" vertical="center"/>
    </xf>
    <xf numFmtId="49" fontId="13" fillId="2" borderId="6" xfId="1" applyNumberFormat="1" applyFont="1" applyFill="1" applyBorder="1" applyAlignment="1">
      <alignment vertical="center" shrinkToFit="1"/>
    </xf>
    <xf numFmtId="38" fontId="11" fillId="0" borderId="0" xfId="1" applyFont="1" applyFill="1" applyBorder="1" applyAlignment="1">
      <alignment horizontal="center" vertical="center"/>
    </xf>
    <xf numFmtId="38" fontId="9" fillId="0" borderId="0" xfId="1" applyFont="1" applyFill="1" applyBorder="1" applyAlignment="1">
      <alignment vertical="center"/>
    </xf>
    <xf numFmtId="0" fontId="7" fillId="0" borderId="8" xfId="0" applyFont="1" applyBorder="1" applyAlignment="1">
      <alignment horizontal="left" vertical="center"/>
    </xf>
    <xf numFmtId="38" fontId="18" fillId="0" borderId="0" xfId="1" applyFont="1" applyAlignment="1">
      <alignment vertical="center" shrinkToFit="1"/>
    </xf>
    <xf numFmtId="38" fontId="7" fillId="3" borderId="0" xfId="1" applyFont="1" applyFill="1" applyBorder="1" applyAlignment="1">
      <alignment horizontal="center" vertical="center"/>
    </xf>
    <xf numFmtId="38" fontId="6" fillId="0" borderId="0" xfId="1" applyFont="1" applyFill="1" applyBorder="1" applyAlignment="1">
      <alignment vertical="top" shrinkToFit="1"/>
    </xf>
    <xf numFmtId="38" fontId="14" fillId="0" borderId="0" xfId="1" applyFont="1" applyFill="1" applyBorder="1" applyAlignment="1">
      <alignment horizontal="left" vertical="center" shrinkToFit="1"/>
    </xf>
    <xf numFmtId="38" fontId="4" fillId="0" borderId="0" xfId="1" applyFont="1" applyFill="1" applyBorder="1" applyAlignment="1">
      <alignment horizontal="center" vertical="center" textRotation="255" shrinkToFit="1"/>
    </xf>
    <xf numFmtId="38" fontId="4" fillId="0" borderId="0" xfId="1" applyFont="1" applyFill="1" applyBorder="1" applyAlignment="1">
      <alignment horizontal="left" vertical="center" wrapText="1"/>
    </xf>
    <xf numFmtId="38" fontId="15" fillId="0" borderId="0" xfId="1" applyFont="1" applyFill="1" applyBorder="1" applyAlignment="1">
      <alignment horizontal="left" vertical="center" wrapText="1"/>
    </xf>
    <xf numFmtId="0" fontId="13" fillId="0" borderId="0" xfId="1" applyNumberFormat="1" applyFont="1" applyFill="1" applyBorder="1" applyAlignment="1">
      <alignment horizontal="center" vertical="center" shrinkToFit="1"/>
    </xf>
    <xf numFmtId="38" fontId="4" fillId="0" borderId="0" xfId="1" applyFont="1" applyAlignment="1">
      <alignment horizontal="center" vertical="center" shrinkToFit="1"/>
    </xf>
    <xf numFmtId="38" fontId="18" fillId="0" borderId="0" xfId="1" applyFont="1" applyAlignment="1">
      <alignment horizontal="center" vertical="center" shrinkToFit="1"/>
    </xf>
    <xf numFmtId="0" fontId="7" fillId="0" borderId="0" xfId="0" applyFont="1" applyAlignment="1">
      <alignment horizontal="right" vertical="center" shrinkToFit="1"/>
    </xf>
    <xf numFmtId="38" fontId="13" fillId="2" borderId="0" xfId="1" applyFont="1" applyFill="1" applyBorder="1" applyAlignment="1">
      <alignment horizontal="left" vertical="center" wrapText="1" shrinkToFit="1"/>
    </xf>
    <xf numFmtId="49" fontId="13" fillId="2" borderId="0" xfId="1" applyNumberFormat="1" applyFont="1" applyFill="1" applyBorder="1" applyAlignment="1">
      <alignment horizontal="left" vertical="center" shrinkToFit="1"/>
    </xf>
    <xf numFmtId="49" fontId="13" fillId="2" borderId="0" xfId="1" applyNumberFormat="1" applyFont="1" applyFill="1" applyBorder="1" applyAlignment="1">
      <alignment vertical="center" shrinkToFit="1"/>
    </xf>
    <xf numFmtId="0" fontId="13" fillId="0" borderId="0" xfId="0" applyFont="1" applyAlignment="1">
      <alignment horizontal="center" vertical="center" shrinkToFit="1"/>
    </xf>
    <xf numFmtId="0" fontId="4" fillId="0" borderId="0" xfId="0" applyFont="1" applyAlignment="1">
      <alignment horizontal="right" shrinkToFit="1"/>
    </xf>
    <xf numFmtId="178" fontId="13" fillId="2" borderId="0" xfId="1" applyNumberFormat="1" applyFont="1" applyFill="1" applyBorder="1" applyAlignment="1">
      <alignment horizontal="right" vertical="center"/>
    </xf>
    <xf numFmtId="38" fontId="7" fillId="3" borderId="0" xfId="1" applyFont="1" applyFill="1" applyBorder="1" applyAlignment="1">
      <alignment horizontal="center" vertical="center" shrinkToFit="1"/>
    </xf>
    <xf numFmtId="38" fontId="13" fillId="0" borderId="0" xfId="1" applyFont="1" applyFill="1" applyBorder="1" applyAlignment="1">
      <alignment horizontal="left" vertical="center" shrinkToFit="1"/>
    </xf>
    <xf numFmtId="38" fontId="14" fillId="4" borderId="0" xfId="1" applyFont="1" applyFill="1" applyBorder="1" applyAlignment="1">
      <alignment horizontal="left" vertical="center" shrinkToFit="1"/>
    </xf>
    <xf numFmtId="38" fontId="14" fillId="2" borderId="0" xfId="1" applyFont="1" applyFill="1" applyBorder="1" applyAlignment="1">
      <alignment horizontal="left" vertical="center" shrinkToFit="1"/>
    </xf>
    <xf numFmtId="177" fontId="4" fillId="0" borderId="0" xfId="1" applyNumberFormat="1" applyFont="1" applyFill="1" applyBorder="1" applyAlignment="1">
      <alignment horizontal="center" vertical="center" shrinkToFit="1"/>
    </xf>
    <xf numFmtId="38" fontId="10" fillId="0" borderId="0" xfId="1" applyFont="1" applyFill="1" applyBorder="1" applyAlignment="1">
      <alignment horizontal="left" vertical="center" shrinkToFit="1"/>
    </xf>
    <xf numFmtId="38" fontId="7" fillId="0" borderId="0" xfId="1" applyFont="1" applyFill="1" applyBorder="1" applyAlignment="1">
      <alignment vertical="center" wrapText="1"/>
    </xf>
    <xf numFmtId="38" fontId="8" fillId="0" borderId="0" xfId="1" applyFont="1" applyBorder="1" applyAlignment="1">
      <alignment horizontal="left" vertical="center" shrinkToFit="1"/>
    </xf>
    <xf numFmtId="38" fontId="4" fillId="0" borderId="0" xfId="1" applyFont="1" applyFill="1" applyBorder="1" applyAlignment="1">
      <alignment vertical="center" shrinkToFit="1"/>
    </xf>
    <xf numFmtId="38" fontId="8" fillId="5" borderId="5" xfId="1" applyFont="1" applyFill="1" applyBorder="1" applyAlignment="1">
      <alignment horizontal="center" vertical="center"/>
    </xf>
    <xf numFmtId="38" fontId="8" fillId="5" borderId="7" xfId="1" applyFont="1" applyFill="1" applyBorder="1" applyAlignment="1">
      <alignment horizontal="center" vertical="center"/>
    </xf>
    <xf numFmtId="38" fontId="8" fillId="5" borderId="17" xfId="1" applyFont="1" applyFill="1" applyBorder="1" applyAlignment="1">
      <alignment horizontal="center" vertical="center"/>
    </xf>
    <xf numFmtId="176" fontId="4" fillId="0" borderId="1" xfId="1" applyNumberFormat="1" applyFont="1" applyBorder="1" applyAlignment="1">
      <alignment horizontal="center" vertical="center" shrinkToFit="1"/>
    </xf>
    <xf numFmtId="182" fontId="4" fillId="0" borderId="1" xfId="1" applyNumberFormat="1" applyFont="1" applyBorder="1" applyAlignment="1">
      <alignment horizontal="center" vertical="center" shrinkToFit="1"/>
    </xf>
    <xf numFmtId="38" fontId="15" fillId="4" borderId="4" xfId="1" applyFont="1" applyFill="1" applyBorder="1" applyAlignment="1">
      <alignment horizontal="right" vertical="center"/>
    </xf>
    <xf numFmtId="38" fontId="15" fillId="4" borderId="5" xfId="1" applyFont="1" applyFill="1" applyBorder="1" applyAlignment="1">
      <alignment horizontal="center" vertical="center"/>
    </xf>
    <xf numFmtId="38" fontId="15" fillId="4" borderId="6" xfId="1" applyFont="1" applyFill="1" applyBorder="1" applyAlignment="1">
      <alignment horizontal="left" vertical="center"/>
    </xf>
    <xf numFmtId="38" fontId="15" fillId="4" borderId="10" xfId="1" applyFont="1" applyFill="1" applyBorder="1" applyAlignment="1">
      <alignment vertical="center" wrapText="1"/>
    </xf>
    <xf numFmtId="38" fontId="15" fillId="4" borderId="7" xfId="1" applyFont="1" applyFill="1" applyBorder="1" applyAlignment="1">
      <alignment horizontal="center" vertical="center"/>
    </xf>
    <xf numFmtId="38" fontId="15" fillId="4" borderId="11" xfId="1" applyFont="1" applyFill="1" applyBorder="1" applyAlignment="1">
      <alignment horizontal="left" vertical="center" wrapText="1"/>
    </xf>
    <xf numFmtId="38" fontId="15" fillId="7" borderId="4" xfId="1" applyFont="1" applyFill="1" applyBorder="1" applyAlignment="1">
      <alignment horizontal="right" vertical="center"/>
    </xf>
    <xf numFmtId="38" fontId="15" fillId="7" borderId="5" xfId="1" applyFont="1" applyFill="1" applyBorder="1" applyAlignment="1">
      <alignment horizontal="center" vertical="center"/>
    </xf>
    <xf numFmtId="38" fontId="15" fillId="7" borderId="6" xfId="1" applyFont="1" applyFill="1" applyBorder="1" applyAlignment="1">
      <alignment horizontal="left" vertical="center"/>
    </xf>
    <xf numFmtId="38" fontId="15" fillId="7" borderId="6" xfId="1" applyFont="1" applyFill="1" applyBorder="1" applyAlignment="1">
      <alignment horizontal="left" vertical="center" wrapText="1"/>
    </xf>
    <xf numFmtId="38" fontId="15" fillId="7" borderId="10" xfId="1" applyFont="1" applyFill="1" applyBorder="1" applyAlignment="1">
      <alignment horizontal="right" vertical="center" wrapText="1"/>
    </xf>
    <xf numFmtId="38" fontId="15" fillId="7" borderId="7" xfId="1" applyFont="1" applyFill="1" applyBorder="1" applyAlignment="1">
      <alignment horizontal="center" vertical="center"/>
    </xf>
    <xf numFmtId="38" fontId="15" fillId="7" borderId="11" xfId="1" applyFont="1" applyFill="1" applyBorder="1" applyAlignment="1">
      <alignment horizontal="left" vertical="center" wrapText="1"/>
    </xf>
    <xf numFmtId="38" fontId="4" fillId="7" borderId="4" xfId="1" applyFont="1" applyFill="1" applyBorder="1" applyAlignment="1">
      <alignment horizontal="center" vertical="center" shrinkToFit="1"/>
    </xf>
    <xf numFmtId="176" fontId="4" fillId="0" borderId="0" xfId="1" applyNumberFormat="1" applyFont="1" applyAlignment="1">
      <alignment horizontal="center" vertical="center" shrinkToFit="1"/>
    </xf>
    <xf numFmtId="181" fontId="8" fillId="5" borderId="18" xfId="1" applyNumberFormat="1" applyFont="1" applyFill="1" applyBorder="1" applyAlignment="1">
      <alignment vertical="center" shrinkToFit="1"/>
    </xf>
    <xf numFmtId="38" fontId="11" fillId="5" borderId="17" xfId="1" applyFont="1" applyFill="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25" fillId="0" borderId="1" xfId="0" applyFont="1" applyBorder="1" applyAlignment="1">
      <alignment horizontal="justify" vertical="center"/>
    </xf>
    <xf numFmtId="0" fontId="25" fillId="8" borderId="1" xfId="0" applyFont="1" applyFill="1" applyBorder="1" applyAlignment="1">
      <alignment horizontal="justify" vertical="center"/>
    </xf>
    <xf numFmtId="0" fontId="25" fillId="0" borderId="1" xfId="0" applyFont="1" applyBorder="1">
      <alignment vertical="center"/>
    </xf>
    <xf numFmtId="183" fontId="4" fillId="0" borderId="1" xfId="1" applyNumberFormat="1" applyFont="1" applyBorder="1" applyAlignment="1">
      <alignment horizontal="center" vertical="center" shrinkToFit="1"/>
    </xf>
    <xf numFmtId="0" fontId="25" fillId="8" borderId="1" xfId="0" applyFont="1" applyFill="1" applyBorder="1">
      <alignment vertical="center"/>
    </xf>
    <xf numFmtId="0" fontId="26" fillId="0" borderId="0" xfId="0" applyFont="1">
      <alignment vertical="center"/>
    </xf>
    <xf numFmtId="0" fontId="7" fillId="8" borderId="1" xfId="0" applyFont="1" applyFill="1" applyBorder="1">
      <alignment vertical="center"/>
    </xf>
    <xf numFmtId="0" fontId="28" fillId="0" borderId="0" xfId="0" applyFont="1" applyAlignment="1">
      <alignment horizontal="center" vertical="center"/>
    </xf>
    <xf numFmtId="0" fontId="7" fillId="0" borderId="1" xfId="0" applyFont="1" applyBorder="1" applyAlignment="1">
      <alignment horizontal="justify" vertical="center"/>
    </xf>
    <xf numFmtId="181" fontId="19" fillId="5" borderId="6" xfId="1" applyNumberFormat="1" applyFont="1" applyFill="1" applyBorder="1" applyAlignment="1">
      <alignment horizontal="center" vertical="center"/>
    </xf>
    <xf numFmtId="9" fontId="10" fillId="3" borderId="5" xfId="1" applyNumberFormat="1" applyFont="1" applyFill="1" applyBorder="1" applyAlignment="1">
      <alignment horizontal="center" vertical="center" shrinkToFit="1"/>
    </xf>
    <xf numFmtId="38" fontId="11" fillId="5" borderId="5" xfId="1" applyFont="1" applyFill="1" applyBorder="1" applyAlignment="1">
      <alignment horizontal="right" vertical="center"/>
    </xf>
    <xf numFmtId="38" fontId="11" fillId="5" borderId="5" xfId="1" applyFont="1" applyFill="1" applyBorder="1" applyAlignment="1">
      <alignment vertical="center"/>
    </xf>
    <xf numFmtId="38" fontId="11" fillId="5" borderId="7" xfId="1" applyFont="1" applyFill="1" applyBorder="1" applyAlignment="1">
      <alignment vertical="center" wrapText="1"/>
    </xf>
    <xf numFmtId="0" fontId="14" fillId="5" borderId="29" xfId="1" applyNumberFormat="1" applyFont="1" applyFill="1" applyBorder="1" applyAlignment="1">
      <alignment horizontal="center" vertical="center" shrinkToFit="1"/>
    </xf>
    <xf numFmtId="0" fontId="14" fillId="5" borderId="28" xfId="1" applyNumberFormat="1" applyFont="1" applyFill="1" applyBorder="1" applyAlignment="1">
      <alignment horizontal="center" vertical="center" shrinkToFit="1"/>
    </xf>
    <xf numFmtId="182" fontId="4" fillId="0" borderId="0" xfId="1" applyNumberFormat="1" applyFont="1" applyBorder="1" applyAlignment="1">
      <alignment horizontal="center" vertical="center" shrinkToFit="1"/>
    </xf>
    <xf numFmtId="183" fontId="4" fillId="0" borderId="0" xfId="1" applyNumberFormat="1" applyFont="1" applyBorder="1" applyAlignment="1">
      <alignment horizontal="center" vertical="center" shrinkToFit="1"/>
    </xf>
    <xf numFmtId="0" fontId="28"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horizontal="center" vertical="center" shrinkToFit="1"/>
    </xf>
    <xf numFmtId="0" fontId="27" fillId="9" borderId="1" xfId="0" applyFont="1" applyFill="1" applyBorder="1" applyAlignment="1">
      <alignment horizontal="center" vertical="center" shrinkToFit="1"/>
    </xf>
    <xf numFmtId="38" fontId="7" fillId="0" borderId="0" xfId="0" applyNumberFormat="1" applyFont="1" applyAlignment="1">
      <alignment horizontal="left" vertical="center" shrinkToFit="1"/>
    </xf>
    <xf numFmtId="0" fontId="7" fillId="4" borderId="1"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38" fontId="37" fillId="7" borderId="4" xfId="1" applyFont="1" applyFill="1" applyBorder="1" applyAlignment="1">
      <alignment horizontal="right" vertical="center"/>
    </xf>
    <xf numFmtId="38" fontId="37" fillId="7" borderId="10" xfId="1" applyFont="1" applyFill="1" applyBorder="1" applyAlignment="1">
      <alignment horizontal="right" vertical="center" wrapText="1"/>
    </xf>
    <xf numFmtId="38" fontId="37" fillId="4" borderId="4" xfId="1" applyFont="1" applyFill="1" applyBorder="1" applyAlignment="1">
      <alignment horizontal="right" vertical="center"/>
    </xf>
    <xf numFmtId="38" fontId="37" fillId="4" borderId="10" xfId="1" applyFont="1" applyFill="1" applyBorder="1" applyAlignment="1">
      <alignment vertical="center" wrapText="1"/>
    </xf>
    <xf numFmtId="0" fontId="40" fillId="0" borderId="0" xfId="2" applyFont="1">
      <alignment vertical="center"/>
    </xf>
    <xf numFmtId="0" fontId="41" fillId="0" borderId="0" xfId="2" applyFont="1">
      <alignment vertical="center"/>
    </xf>
    <xf numFmtId="0" fontId="42" fillId="0" borderId="0" xfId="2" applyFont="1">
      <alignment vertical="center"/>
    </xf>
    <xf numFmtId="0" fontId="13" fillId="0" borderId="0" xfId="2" applyFont="1">
      <alignment vertical="center"/>
    </xf>
    <xf numFmtId="0" fontId="13" fillId="0" borderId="30" xfId="2" applyFont="1" applyBorder="1" applyAlignment="1">
      <alignment horizontal="justify" vertical="center" wrapText="1"/>
    </xf>
    <xf numFmtId="0" fontId="13" fillId="0" borderId="31" xfId="2" applyFont="1" applyBorder="1" applyAlignment="1">
      <alignment horizontal="justify" vertical="center" wrapText="1"/>
    </xf>
    <xf numFmtId="0" fontId="13" fillId="11" borderId="32" xfId="2" applyFont="1" applyFill="1" applyBorder="1" applyAlignment="1">
      <alignment horizontal="justify" vertical="center" wrapText="1"/>
    </xf>
    <xf numFmtId="0" fontId="13" fillId="0" borderId="33" xfId="2" applyFont="1" applyBorder="1" applyAlignment="1">
      <alignment horizontal="justify" vertical="center" wrapText="1"/>
    </xf>
    <xf numFmtId="0" fontId="13" fillId="0" borderId="34" xfId="2" applyFont="1" applyBorder="1" applyAlignment="1">
      <alignment horizontal="justify" vertical="center" wrapText="1"/>
    </xf>
    <xf numFmtId="0" fontId="13" fillId="0" borderId="35" xfId="2" applyFont="1" applyBorder="1" applyAlignment="1">
      <alignment horizontal="justify" vertical="center" wrapText="1"/>
    </xf>
    <xf numFmtId="0" fontId="13" fillId="11" borderId="36" xfId="2" applyFont="1" applyFill="1" applyBorder="1" applyAlignment="1">
      <alignment horizontal="justify" vertical="center" wrapText="1"/>
    </xf>
    <xf numFmtId="0" fontId="13" fillId="12" borderId="37" xfId="2" applyFont="1" applyFill="1" applyBorder="1" applyAlignment="1">
      <alignment horizontal="center" vertical="center" wrapText="1"/>
    </xf>
    <xf numFmtId="0" fontId="13" fillId="0" borderId="39" xfId="2" applyFont="1" applyBorder="1" applyAlignment="1">
      <alignment horizontal="justify" vertical="center" wrapText="1"/>
    </xf>
    <xf numFmtId="0" fontId="13" fillId="0" borderId="40" xfId="2" applyFont="1" applyBorder="1" applyAlignment="1">
      <alignment horizontal="justify" vertical="center" wrapText="1"/>
    </xf>
    <xf numFmtId="0" fontId="13" fillId="11" borderId="41" xfId="2" applyFont="1" applyFill="1" applyBorder="1" applyAlignment="1">
      <alignment horizontal="justify" vertical="center" wrapText="1"/>
    </xf>
    <xf numFmtId="0" fontId="13" fillId="0" borderId="4" xfId="2" applyFont="1" applyBorder="1" applyAlignment="1">
      <alignment horizontal="justify" vertical="center" wrapText="1"/>
    </xf>
    <xf numFmtId="0" fontId="13" fillId="0" borderId="1" xfId="2" applyFont="1" applyBorder="1" applyAlignment="1">
      <alignment horizontal="justify" vertical="center" wrapText="1"/>
    </xf>
    <xf numFmtId="0" fontId="13" fillId="0" borderId="42" xfId="2" applyFont="1" applyBorder="1" applyAlignment="1">
      <alignment horizontal="justify" vertical="center" wrapText="1"/>
    </xf>
    <xf numFmtId="0" fontId="13" fillId="11" borderId="43" xfId="2" applyFont="1" applyFill="1" applyBorder="1" applyAlignment="1">
      <alignment horizontal="justify" vertical="center" wrapText="1"/>
    </xf>
    <xf numFmtId="0" fontId="13" fillId="12" borderId="44" xfId="2" applyFont="1" applyFill="1" applyBorder="1" applyAlignment="1">
      <alignment horizontal="justify" vertical="center" wrapText="1"/>
    </xf>
    <xf numFmtId="0" fontId="13" fillId="0" borderId="46" xfId="2" applyFont="1" applyBorder="1" applyAlignment="1">
      <alignment horizontal="justify" vertical="center" wrapText="1"/>
    </xf>
    <xf numFmtId="0" fontId="13" fillId="0" borderId="47" xfId="2" applyFont="1" applyBorder="1" applyAlignment="1">
      <alignment horizontal="justify" vertical="center" wrapText="1"/>
    </xf>
    <xf numFmtId="0" fontId="13" fillId="11" borderId="48" xfId="2" applyFont="1" applyFill="1" applyBorder="1" applyAlignment="1">
      <alignment horizontal="justify" vertical="center" wrapText="1"/>
    </xf>
    <xf numFmtId="0" fontId="13" fillId="0" borderId="14" xfId="2" applyFont="1" applyBorder="1" applyAlignment="1">
      <alignment horizontal="justify" vertical="center" wrapText="1"/>
    </xf>
    <xf numFmtId="0" fontId="13" fillId="0" borderId="3" xfId="2" applyFont="1" applyBorder="1" applyAlignment="1">
      <alignment horizontal="justify" vertical="center" wrapText="1"/>
    </xf>
    <xf numFmtId="0" fontId="13" fillId="0" borderId="49" xfId="2" applyFont="1" applyBorder="1" applyAlignment="1">
      <alignment horizontal="justify" vertical="center" wrapText="1"/>
    </xf>
    <xf numFmtId="0" fontId="13" fillId="11" borderId="50" xfId="2" applyFont="1" applyFill="1" applyBorder="1" applyAlignment="1">
      <alignment horizontal="justify" vertical="center" wrapText="1"/>
    </xf>
    <xf numFmtId="0" fontId="13" fillId="12" borderId="51" xfId="2" applyFont="1" applyFill="1" applyBorder="1" applyAlignment="1">
      <alignment horizontal="justify" vertical="center" wrapText="1"/>
    </xf>
    <xf numFmtId="0" fontId="13" fillId="11" borderId="55" xfId="2" applyFont="1" applyFill="1" applyBorder="1" applyAlignment="1">
      <alignment horizontal="center" vertical="center" wrapText="1"/>
    </xf>
    <xf numFmtId="0" fontId="13" fillId="12" borderId="56" xfId="2" applyFont="1" applyFill="1" applyBorder="1" applyAlignment="1">
      <alignment horizontal="center" vertical="center" wrapText="1"/>
    </xf>
    <xf numFmtId="0" fontId="13" fillId="11" borderId="58" xfId="2" applyFont="1" applyFill="1" applyBorder="1" applyAlignment="1">
      <alignment horizontal="center" vertical="center" wrapText="1"/>
    </xf>
    <xf numFmtId="0" fontId="13" fillId="11" borderId="60" xfId="2" applyFont="1" applyFill="1" applyBorder="1" applyAlignment="1">
      <alignment horizontal="center" vertical="center" wrapText="1"/>
    </xf>
    <xf numFmtId="0" fontId="6" fillId="0" borderId="0" xfId="2" applyFont="1">
      <alignment vertical="center"/>
    </xf>
    <xf numFmtId="0" fontId="11" fillId="0" borderId="0" xfId="2" applyFont="1">
      <alignment vertical="center"/>
    </xf>
    <xf numFmtId="0" fontId="13" fillId="0" borderId="83" xfId="2" applyFont="1" applyBorder="1" applyAlignment="1">
      <alignment horizontal="justify" vertical="center" wrapText="1"/>
    </xf>
    <xf numFmtId="0" fontId="7" fillId="0" borderId="84" xfId="2" applyFont="1" applyBorder="1" applyAlignment="1">
      <alignment horizontal="center" vertical="center" wrapText="1"/>
    </xf>
    <xf numFmtId="0" fontId="13" fillId="0" borderId="85" xfId="2" applyFont="1" applyBorder="1" applyAlignment="1">
      <alignment horizontal="justify" vertical="center" wrapText="1"/>
    </xf>
    <xf numFmtId="0" fontId="13" fillId="0" borderId="86" xfId="2" applyFont="1" applyBorder="1" applyAlignment="1">
      <alignment horizontal="justify" vertical="center" wrapText="1"/>
    </xf>
    <xf numFmtId="0" fontId="13" fillId="0" borderId="87" xfId="2" applyFont="1" applyBorder="1" applyAlignment="1">
      <alignment horizontal="left" vertical="center" wrapText="1"/>
    </xf>
    <xf numFmtId="0" fontId="13" fillId="0" borderId="88" xfId="2" applyFont="1" applyBorder="1" applyAlignment="1">
      <alignment horizontal="justify" vertical="center" wrapText="1"/>
    </xf>
    <xf numFmtId="0" fontId="13" fillId="0" borderId="90" xfId="2" applyFont="1" applyBorder="1" applyAlignment="1">
      <alignment horizontal="justify" vertical="center" wrapText="1"/>
    </xf>
    <xf numFmtId="0" fontId="13" fillId="0" borderId="91" xfId="2" applyFont="1" applyBorder="1" applyAlignment="1">
      <alignment horizontal="left" vertical="center" wrapText="1"/>
    </xf>
    <xf numFmtId="0" fontId="13" fillId="0" borderId="92" xfId="2" applyFont="1" applyBorder="1" applyAlignment="1">
      <alignment horizontal="justify" vertical="center" wrapText="1"/>
    </xf>
    <xf numFmtId="0" fontId="13" fillId="0" borderId="94" xfId="2" applyFont="1" applyBorder="1" applyAlignment="1">
      <alignment horizontal="justify" vertical="center" wrapText="1"/>
    </xf>
    <xf numFmtId="0" fontId="13" fillId="0" borderId="1" xfId="2" applyFont="1" applyBorder="1" applyAlignment="1">
      <alignment horizontal="left" vertical="center" wrapText="1"/>
    </xf>
    <xf numFmtId="0" fontId="13" fillId="0" borderId="96" xfId="2" applyFont="1" applyBorder="1" applyAlignment="1">
      <alignment horizontal="justify" vertical="center" wrapText="1"/>
    </xf>
    <xf numFmtId="0" fontId="13" fillId="0" borderId="97" xfId="2" applyFont="1" applyBorder="1" applyAlignment="1">
      <alignment horizontal="justify" vertical="center" wrapText="1"/>
    </xf>
    <xf numFmtId="0" fontId="13" fillId="0" borderId="98" xfId="2" applyFont="1" applyBorder="1" applyAlignment="1">
      <alignment horizontal="justify" vertical="center" wrapText="1"/>
    </xf>
    <xf numFmtId="0" fontId="13" fillId="0" borderId="99" xfId="2" applyFont="1" applyBorder="1" applyAlignment="1">
      <alignment horizontal="justify" vertical="center" wrapText="1"/>
    </xf>
    <xf numFmtId="0" fontId="13" fillId="0" borderId="100" xfId="2" applyFont="1" applyBorder="1" applyAlignment="1">
      <alignment horizontal="justify" vertical="center" wrapText="1"/>
    </xf>
    <xf numFmtId="0" fontId="13" fillId="0" borderId="101" xfId="2" applyFont="1" applyBorder="1" applyAlignment="1">
      <alignment horizontal="justify" vertical="center" wrapText="1"/>
    </xf>
    <xf numFmtId="0" fontId="13" fillId="0" borderId="102" xfId="2" applyFont="1" applyBorder="1" applyAlignment="1">
      <alignment horizontal="justify" vertical="center" wrapText="1"/>
    </xf>
    <xf numFmtId="0" fontId="7" fillId="12" borderId="105" xfId="2" applyFont="1" applyFill="1" applyBorder="1" applyAlignment="1">
      <alignment horizontal="center" vertical="center" wrapText="1"/>
    </xf>
    <xf numFmtId="0" fontId="7" fillId="12" borderId="106" xfId="2" applyFont="1" applyFill="1" applyBorder="1" applyAlignment="1">
      <alignment horizontal="justify" vertical="center" wrapText="1"/>
    </xf>
    <xf numFmtId="0" fontId="44" fillId="0" borderId="0" xfId="2" applyFont="1">
      <alignment vertical="center"/>
    </xf>
    <xf numFmtId="38" fontId="19" fillId="0" borderId="13" xfId="1" applyFont="1" applyBorder="1" applyAlignment="1">
      <alignment horizontal="left" vertical="center" wrapText="1" shrinkToFit="1"/>
    </xf>
    <xf numFmtId="38" fontId="19" fillId="0" borderId="13" xfId="1" applyFont="1" applyBorder="1" applyAlignment="1">
      <alignment horizontal="left" vertical="center" shrinkToFit="1"/>
    </xf>
    <xf numFmtId="49" fontId="13" fillId="2" borderId="5" xfId="1" applyNumberFormat="1" applyFont="1" applyFill="1" applyBorder="1" applyAlignment="1">
      <alignment horizontal="center" vertical="center" shrinkToFit="1"/>
    </xf>
    <xf numFmtId="38" fontId="10" fillId="0" borderId="19" xfId="1" applyFont="1" applyFill="1" applyBorder="1" applyAlignment="1">
      <alignment horizontal="left" vertical="center" wrapText="1" shrinkToFit="1"/>
    </xf>
    <xf numFmtId="38" fontId="10" fillId="0" borderId="20" xfId="1" applyFont="1" applyFill="1" applyBorder="1" applyAlignment="1">
      <alignment horizontal="left" vertical="center" shrinkToFit="1"/>
    </xf>
    <xf numFmtId="38" fontId="10" fillId="0" borderId="21" xfId="1" applyFont="1" applyFill="1" applyBorder="1" applyAlignment="1">
      <alignment horizontal="left" vertical="center" shrinkToFit="1"/>
    </xf>
    <xf numFmtId="38" fontId="7" fillId="3" borderId="1" xfId="1" applyFont="1" applyFill="1" applyBorder="1" applyAlignment="1">
      <alignment horizontal="left" vertical="center" shrinkToFit="1"/>
    </xf>
    <xf numFmtId="0" fontId="7" fillId="3" borderId="1" xfId="0" applyFont="1" applyFill="1" applyBorder="1" applyAlignment="1">
      <alignment horizontal="left" vertical="center" shrinkToFit="1"/>
    </xf>
    <xf numFmtId="38" fontId="45" fillId="0" borderId="4" xfId="1"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38" fontId="45" fillId="0" borderId="1" xfId="1" applyFont="1" applyFill="1" applyBorder="1" applyAlignment="1">
      <alignment horizontal="left" vertical="top" wrapText="1"/>
    </xf>
    <xf numFmtId="38" fontId="16" fillId="6" borderId="1" xfId="1" applyFont="1" applyFill="1" applyBorder="1" applyAlignment="1">
      <alignment horizontal="center" vertical="center" shrinkToFit="1"/>
    </xf>
    <xf numFmtId="38" fontId="24" fillId="5" borderId="1" xfId="1" applyFont="1" applyFill="1" applyBorder="1" applyAlignment="1">
      <alignment horizontal="center" vertical="center" shrinkToFit="1"/>
    </xf>
    <xf numFmtId="0" fontId="17" fillId="0" borderId="4" xfId="1" applyNumberFormat="1" applyFont="1" applyFill="1" applyBorder="1" applyAlignment="1">
      <alignment horizontal="justify" vertical="center" wrapText="1"/>
    </xf>
    <xf numFmtId="0" fontId="17" fillId="0" borderId="5" xfId="1" applyNumberFormat="1" applyFont="1" applyFill="1" applyBorder="1" applyAlignment="1">
      <alignment horizontal="justify" vertical="center" wrapText="1"/>
    </xf>
    <xf numFmtId="0" fontId="17" fillId="0" borderId="6" xfId="1" applyNumberFormat="1" applyFont="1" applyFill="1" applyBorder="1" applyAlignment="1">
      <alignment horizontal="justify" vertical="center" wrapText="1"/>
    </xf>
    <xf numFmtId="0" fontId="10" fillId="7" borderId="5" xfId="1" applyNumberFormat="1" applyFont="1" applyFill="1" applyBorder="1" applyAlignment="1">
      <alignment horizontal="left" vertical="center" wrapText="1" shrinkToFit="1"/>
    </xf>
    <xf numFmtId="0" fontId="10" fillId="7" borderId="6" xfId="1" applyNumberFormat="1" applyFont="1" applyFill="1" applyBorder="1" applyAlignment="1">
      <alignment horizontal="left" vertical="center" wrapText="1" shrinkToFit="1"/>
    </xf>
    <xf numFmtId="0" fontId="4" fillId="7" borderId="5" xfId="1" applyNumberFormat="1" applyFont="1" applyFill="1" applyBorder="1" applyAlignment="1">
      <alignment horizontal="left" vertical="center" shrinkToFit="1"/>
    </xf>
    <xf numFmtId="0" fontId="4" fillId="7" borderId="6" xfId="1" applyNumberFormat="1" applyFont="1" applyFill="1" applyBorder="1" applyAlignment="1">
      <alignment horizontal="left" vertical="center" shrinkToFit="1"/>
    </xf>
    <xf numFmtId="38" fontId="4" fillId="3" borderId="26" xfId="1" applyFont="1" applyFill="1" applyBorder="1" applyAlignment="1">
      <alignment horizontal="center" vertical="center" shrinkToFit="1"/>
    </xf>
    <xf numFmtId="38" fontId="4" fillId="3" borderId="17" xfId="1" applyFont="1" applyFill="1" applyBorder="1" applyAlignment="1">
      <alignment horizontal="center" vertical="center" shrinkToFit="1"/>
    </xf>
    <xf numFmtId="38" fontId="4" fillId="3" borderId="27" xfId="1" applyFont="1" applyFill="1" applyBorder="1" applyAlignment="1">
      <alignment horizontal="center" vertical="center" shrinkToFit="1"/>
    </xf>
    <xf numFmtId="38" fontId="4" fillId="0" borderId="2" xfId="1" applyFont="1" applyFill="1" applyBorder="1" applyAlignment="1">
      <alignment horizontal="center" vertical="center" textRotation="255" shrinkToFit="1"/>
    </xf>
    <xf numFmtId="38" fontId="4" fillId="0" borderId="16" xfId="1" applyFont="1" applyFill="1" applyBorder="1" applyAlignment="1">
      <alignment horizontal="center" vertical="center" textRotation="255" shrinkToFit="1"/>
    </xf>
    <xf numFmtId="38" fontId="4" fillId="0" borderId="3" xfId="1" applyFont="1" applyFill="1" applyBorder="1" applyAlignment="1">
      <alignment horizontal="center" vertical="center" textRotation="255" shrinkToFit="1"/>
    </xf>
    <xf numFmtId="38" fontId="7" fillId="3" borderId="1" xfId="1" applyFont="1" applyFill="1" applyBorder="1" applyAlignment="1">
      <alignment horizontal="center" vertical="center"/>
    </xf>
    <xf numFmtId="9" fontId="7" fillId="3" borderId="10" xfId="1" applyNumberFormat="1" applyFont="1" applyFill="1" applyBorder="1" applyAlignment="1">
      <alignment horizontal="center" vertical="center" shrinkToFit="1"/>
    </xf>
    <xf numFmtId="9" fontId="7" fillId="3" borderId="7" xfId="1" applyNumberFormat="1" applyFont="1" applyFill="1" applyBorder="1" applyAlignment="1">
      <alignment horizontal="center" vertical="center" shrinkToFit="1"/>
    </xf>
    <xf numFmtId="9" fontId="7" fillId="3" borderId="11" xfId="1" applyNumberFormat="1" applyFont="1" applyFill="1" applyBorder="1" applyAlignment="1">
      <alignment horizontal="center" vertical="center" shrinkToFit="1"/>
    </xf>
    <xf numFmtId="9" fontId="7" fillId="3" borderId="14" xfId="1" applyNumberFormat="1" applyFont="1" applyFill="1" applyBorder="1" applyAlignment="1">
      <alignment horizontal="center" vertical="center" shrinkToFit="1"/>
    </xf>
    <xf numFmtId="9" fontId="7" fillId="3" borderId="8" xfId="1" applyNumberFormat="1" applyFont="1" applyFill="1" applyBorder="1" applyAlignment="1">
      <alignment horizontal="center" vertical="center" shrinkToFit="1"/>
    </xf>
    <xf numFmtId="9" fontId="7" fillId="3" borderId="15" xfId="1" applyNumberFormat="1" applyFont="1" applyFill="1" applyBorder="1" applyAlignment="1">
      <alignment horizontal="center" vertical="center" shrinkToFit="1"/>
    </xf>
    <xf numFmtId="9" fontId="10" fillId="3" borderId="10" xfId="1" applyNumberFormat="1" applyFont="1" applyFill="1" applyBorder="1" applyAlignment="1">
      <alignment horizontal="center" vertical="center" wrapText="1" shrinkToFit="1"/>
    </xf>
    <xf numFmtId="9" fontId="10" fillId="3" borderId="7" xfId="1" applyNumberFormat="1" applyFont="1" applyFill="1" applyBorder="1" applyAlignment="1">
      <alignment horizontal="center" vertical="center" wrapText="1" shrinkToFit="1"/>
    </xf>
    <xf numFmtId="9" fontId="10" fillId="3" borderId="11" xfId="1" applyNumberFormat="1" applyFont="1" applyFill="1" applyBorder="1" applyAlignment="1">
      <alignment horizontal="center" vertical="center" wrapText="1" shrinkToFit="1"/>
    </xf>
    <xf numFmtId="9" fontId="10" fillId="3" borderId="14" xfId="1" applyNumberFormat="1" applyFont="1" applyFill="1" applyBorder="1" applyAlignment="1">
      <alignment horizontal="center" vertical="center" wrapText="1" shrinkToFit="1"/>
    </xf>
    <xf numFmtId="9" fontId="10" fillId="3" borderId="8" xfId="1" applyNumberFormat="1" applyFont="1" applyFill="1" applyBorder="1" applyAlignment="1">
      <alignment horizontal="center" vertical="center" wrapText="1" shrinkToFit="1"/>
    </xf>
    <xf numFmtId="9" fontId="10" fillId="3" borderId="15" xfId="1" applyNumberFormat="1" applyFont="1" applyFill="1" applyBorder="1" applyAlignment="1">
      <alignment horizontal="center" vertical="center" wrapText="1" shrinkToFit="1"/>
    </xf>
    <xf numFmtId="9" fontId="10" fillId="3" borderId="4" xfId="1" applyNumberFormat="1" applyFont="1" applyFill="1" applyBorder="1" applyAlignment="1">
      <alignment horizontal="center" vertical="center" shrinkToFit="1"/>
    </xf>
    <xf numFmtId="9" fontId="10" fillId="3" borderId="5" xfId="1" applyNumberFormat="1" applyFont="1" applyFill="1" applyBorder="1" applyAlignment="1">
      <alignment horizontal="center" vertical="center" shrinkToFit="1"/>
    </xf>
    <xf numFmtId="9" fontId="10" fillId="3" borderId="6" xfId="1" applyNumberFormat="1" applyFont="1" applyFill="1" applyBorder="1" applyAlignment="1">
      <alignment horizontal="center" vertical="center" shrinkToFit="1"/>
    </xf>
    <xf numFmtId="9" fontId="7" fillId="3" borderId="12" xfId="1" applyNumberFormat="1" applyFont="1" applyFill="1" applyBorder="1" applyAlignment="1">
      <alignment horizontal="center" vertical="center" shrinkToFit="1"/>
    </xf>
    <xf numFmtId="38" fontId="21" fillId="4" borderId="4" xfId="1" applyFont="1" applyFill="1" applyBorder="1" applyAlignment="1">
      <alignment horizontal="left" vertical="center" shrinkToFit="1"/>
    </xf>
    <xf numFmtId="38" fontId="21" fillId="4" borderId="5" xfId="1" applyFont="1" applyFill="1" applyBorder="1" applyAlignment="1">
      <alignment horizontal="left" vertical="center" shrinkToFit="1"/>
    </xf>
    <xf numFmtId="38" fontId="21" fillId="4" borderId="6" xfId="1" applyFont="1" applyFill="1" applyBorder="1" applyAlignment="1">
      <alignment horizontal="left" vertical="center" shrinkToFit="1"/>
    </xf>
    <xf numFmtId="38" fontId="7" fillId="3" borderId="4" xfId="1"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179" fontId="21" fillId="0" borderId="1" xfId="1" applyNumberFormat="1" applyFont="1" applyFill="1" applyBorder="1" applyAlignment="1">
      <alignment vertical="center"/>
    </xf>
    <xf numFmtId="179" fontId="21" fillId="0" borderId="1" xfId="0" applyNumberFormat="1" applyFont="1" applyBorder="1">
      <alignment vertical="center"/>
    </xf>
    <xf numFmtId="38" fontId="21" fillId="2" borderId="1" xfId="1" applyFont="1" applyFill="1" applyBorder="1" applyAlignment="1">
      <alignment horizontal="left" vertical="center" shrinkToFit="1"/>
    </xf>
    <xf numFmtId="38" fontId="7" fillId="3" borderId="4" xfId="1" applyFont="1" applyFill="1" applyBorder="1" applyAlignment="1">
      <alignment horizontal="left" vertical="center" shrinkToFit="1"/>
    </xf>
    <xf numFmtId="0" fontId="7" fillId="3" borderId="5" xfId="0" applyFont="1" applyFill="1" applyBorder="1" applyAlignment="1">
      <alignment vertical="center" shrinkToFit="1"/>
    </xf>
    <xf numFmtId="0" fontId="7" fillId="3" borderId="6" xfId="0" applyFont="1" applyFill="1" applyBorder="1" applyAlignment="1">
      <alignment vertical="center" shrinkToFit="1"/>
    </xf>
    <xf numFmtId="179" fontId="21" fillId="4" borderId="1" xfId="1" applyNumberFormat="1" applyFont="1" applyFill="1" applyBorder="1" applyAlignment="1">
      <alignment vertical="center" shrinkToFit="1"/>
    </xf>
    <xf numFmtId="179" fontId="21" fillId="4" borderId="1" xfId="0" applyNumberFormat="1" applyFont="1" applyFill="1" applyBorder="1" applyAlignment="1">
      <alignment vertical="center" shrinkToFit="1"/>
    </xf>
    <xf numFmtId="38" fontId="7" fillId="3" borderId="1" xfId="1" applyFont="1" applyFill="1" applyBorder="1" applyAlignment="1">
      <alignment horizontal="center" vertical="center" textRotation="255" shrinkToFit="1"/>
    </xf>
    <xf numFmtId="38" fontId="7" fillId="3" borderId="2" xfId="1" applyFont="1" applyFill="1" applyBorder="1" applyAlignment="1">
      <alignment horizontal="left" vertical="center" shrinkToFit="1"/>
    </xf>
    <xf numFmtId="0" fontId="7" fillId="3" borderId="1" xfId="0" applyFont="1" applyFill="1" applyBorder="1" applyAlignment="1">
      <alignment vertical="center" shrinkToFit="1"/>
    </xf>
    <xf numFmtId="179" fontId="21" fillId="4" borderId="4" xfId="1" applyNumberFormat="1" applyFont="1" applyFill="1" applyBorder="1" applyAlignment="1">
      <alignment vertical="center" shrinkToFit="1"/>
    </xf>
    <xf numFmtId="179" fontId="21" fillId="4" borderId="5" xfId="1" applyNumberFormat="1" applyFont="1" applyFill="1" applyBorder="1" applyAlignment="1">
      <alignment vertical="center" shrinkToFit="1"/>
    </xf>
    <xf numFmtId="179" fontId="21" fillId="4" borderId="6" xfId="1" applyNumberFormat="1" applyFont="1" applyFill="1" applyBorder="1" applyAlignment="1">
      <alignment vertical="center" shrinkToFit="1"/>
    </xf>
    <xf numFmtId="38" fontId="10" fillId="0" borderId="1" xfId="1" applyFont="1" applyFill="1" applyBorder="1" applyAlignment="1">
      <alignment horizontal="left" vertical="center" shrinkToFit="1"/>
    </xf>
    <xf numFmtId="0" fontId="10" fillId="0" borderId="1" xfId="0" applyFont="1" applyBorder="1" applyAlignment="1">
      <alignment vertical="center" shrinkToFit="1"/>
    </xf>
    <xf numFmtId="38" fontId="21" fillId="2" borderId="4" xfId="1" applyFont="1" applyFill="1" applyBorder="1" applyAlignment="1">
      <alignment horizontal="left" vertical="center" shrinkToFit="1"/>
    </xf>
    <xf numFmtId="38" fontId="21" fillId="2" borderId="5" xfId="1" applyFont="1" applyFill="1" applyBorder="1" applyAlignment="1">
      <alignment horizontal="left" vertical="center" shrinkToFit="1"/>
    </xf>
    <xf numFmtId="38" fontId="21" fillId="2" borderId="6" xfId="1" applyFont="1" applyFill="1" applyBorder="1" applyAlignment="1">
      <alignment horizontal="left" vertical="center" shrinkToFit="1"/>
    </xf>
    <xf numFmtId="38" fontId="7" fillId="3" borderId="3" xfId="1" applyFont="1" applyFill="1" applyBorder="1" applyAlignment="1">
      <alignment horizontal="left" vertical="center" shrinkToFit="1"/>
    </xf>
    <xf numFmtId="179" fontId="21" fillId="0" borderId="1" xfId="1" applyNumberFormat="1" applyFont="1" applyFill="1" applyBorder="1" applyAlignment="1">
      <alignment vertical="center" shrinkToFit="1"/>
    </xf>
    <xf numFmtId="179" fontId="21" fillId="0" borderId="1" xfId="0" applyNumberFormat="1" applyFont="1" applyBorder="1" applyAlignment="1">
      <alignment vertical="center" shrinkToFit="1"/>
    </xf>
    <xf numFmtId="38" fontId="21" fillId="0" borderId="4" xfId="1" applyFont="1" applyFill="1" applyBorder="1" applyAlignment="1">
      <alignment horizontal="left" vertical="center" shrinkToFit="1"/>
    </xf>
    <xf numFmtId="38" fontId="21" fillId="0" borderId="5" xfId="1" applyFont="1" applyFill="1" applyBorder="1" applyAlignment="1">
      <alignment horizontal="left" vertical="center" shrinkToFit="1"/>
    </xf>
    <xf numFmtId="38" fontId="21" fillId="0" borderId="6" xfId="1" applyFont="1" applyFill="1" applyBorder="1" applyAlignment="1">
      <alignment horizontal="left" vertical="center" shrinkToFit="1"/>
    </xf>
    <xf numFmtId="38" fontId="7" fillId="3" borderId="12" xfId="1" applyFont="1" applyFill="1" applyBorder="1" applyAlignment="1">
      <alignment horizontal="center" vertical="center" shrinkToFit="1"/>
    </xf>
    <xf numFmtId="38" fontId="7" fillId="3" borderId="10" xfId="1" applyFont="1" applyFill="1" applyBorder="1" applyAlignment="1">
      <alignment horizontal="left" vertical="center" shrinkToFit="1"/>
    </xf>
    <xf numFmtId="0" fontId="7" fillId="3" borderId="7" xfId="0" applyFont="1" applyFill="1" applyBorder="1" applyAlignment="1">
      <alignment vertical="center" shrinkToFit="1"/>
    </xf>
    <xf numFmtId="0" fontId="7" fillId="3" borderId="11" xfId="0" applyFont="1" applyFill="1" applyBorder="1" applyAlignment="1">
      <alignment vertical="center" shrinkToFit="1"/>
    </xf>
    <xf numFmtId="0" fontId="4" fillId="0" borderId="8" xfId="0" applyFont="1" applyBorder="1" applyAlignment="1">
      <alignment horizontal="right" shrinkToFit="1"/>
    </xf>
    <xf numFmtId="38" fontId="7" fillId="3" borderId="5" xfId="1" applyFont="1" applyFill="1" applyBorder="1" applyAlignment="1">
      <alignment horizontal="center" vertical="center" shrinkToFit="1"/>
    </xf>
    <xf numFmtId="38" fontId="7" fillId="3" borderId="6" xfId="1" applyFont="1" applyFill="1" applyBorder="1" applyAlignment="1">
      <alignment horizontal="center" vertical="center" shrinkToFit="1"/>
    </xf>
    <xf numFmtId="38" fontId="13" fillId="0" borderId="1" xfId="1" applyFont="1" applyBorder="1" applyAlignment="1">
      <alignment horizontal="left" vertical="center" shrinkToFit="1"/>
    </xf>
    <xf numFmtId="179" fontId="13" fillId="0" borderId="1" xfId="1" applyNumberFormat="1" applyFont="1" applyFill="1" applyBorder="1" applyAlignment="1">
      <alignment vertical="center" shrinkToFit="1"/>
    </xf>
    <xf numFmtId="179" fontId="13" fillId="0" borderId="1" xfId="0" applyNumberFormat="1" applyFont="1" applyBorder="1" applyAlignment="1">
      <alignment vertical="center" shrinkToFit="1"/>
    </xf>
    <xf numFmtId="38" fontId="13" fillId="0" borderId="4" xfId="1" applyFont="1" applyFill="1" applyBorder="1" applyAlignment="1">
      <alignment horizontal="left" vertical="center" shrinkToFit="1"/>
    </xf>
    <xf numFmtId="38" fontId="13" fillId="0" borderId="5" xfId="1" applyFont="1" applyFill="1" applyBorder="1" applyAlignment="1">
      <alignment horizontal="left" vertical="center" shrinkToFit="1"/>
    </xf>
    <xf numFmtId="38" fontId="13" fillId="0" borderId="6" xfId="1" applyFont="1" applyFill="1" applyBorder="1" applyAlignment="1">
      <alignment horizontal="left" vertical="center" shrinkToFit="1"/>
    </xf>
    <xf numFmtId="179" fontId="33" fillId="0" borderId="1" xfId="1" applyNumberFormat="1" applyFont="1" applyFill="1" applyBorder="1" applyAlignment="1">
      <alignment vertical="center" shrinkToFit="1"/>
    </xf>
    <xf numFmtId="179" fontId="33" fillId="0" borderId="1" xfId="0" applyNumberFormat="1" applyFont="1" applyBorder="1" applyAlignment="1">
      <alignment vertical="center" shrinkToFit="1"/>
    </xf>
    <xf numFmtId="178" fontId="13" fillId="2" borderId="4" xfId="1" applyNumberFormat="1" applyFont="1" applyFill="1" applyBorder="1" applyAlignment="1">
      <alignment horizontal="right" vertical="center"/>
    </xf>
    <xf numFmtId="178" fontId="13" fillId="2" borderId="5" xfId="1" applyNumberFormat="1" applyFont="1" applyFill="1" applyBorder="1" applyAlignment="1">
      <alignment horizontal="right" vertical="center"/>
    </xf>
    <xf numFmtId="178" fontId="13" fillId="2" borderId="6" xfId="1" applyNumberFormat="1" applyFont="1" applyFill="1" applyBorder="1" applyAlignment="1">
      <alignment horizontal="right" vertical="center"/>
    </xf>
    <xf numFmtId="178" fontId="13" fillId="0" borderId="4" xfId="1" applyNumberFormat="1" applyFont="1" applyBorder="1" applyAlignment="1">
      <alignment horizontal="center" vertical="center" shrinkToFit="1"/>
    </xf>
    <xf numFmtId="178" fontId="13" fillId="0" borderId="5" xfId="1" applyNumberFormat="1" applyFont="1" applyBorder="1" applyAlignment="1">
      <alignment horizontal="center" vertical="center" shrinkToFit="1"/>
    </xf>
    <xf numFmtId="178" fontId="13" fillId="0" borderId="6" xfId="1" applyNumberFormat="1" applyFont="1" applyBorder="1" applyAlignment="1">
      <alignment horizontal="center" vertical="center" shrinkToFit="1"/>
    </xf>
    <xf numFmtId="0" fontId="7" fillId="3" borderId="1" xfId="0" applyFont="1" applyFill="1" applyBorder="1" applyAlignment="1">
      <alignment horizontal="center" vertical="center"/>
    </xf>
    <xf numFmtId="178" fontId="13" fillId="2" borderId="1" xfId="1" applyNumberFormat="1" applyFont="1" applyFill="1" applyBorder="1" applyAlignment="1">
      <alignment vertical="center"/>
    </xf>
    <xf numFmtId="178" fontId="13" fillId="0" borderId="1" xfId="1" applyNumberFormat="1" applyFont="1" applyBorder="1" applyAlignment="1">
      <alignment vertical="center" shrinkToFit="1"/>
    </xf>
    <xf numFmtId="178" fontId="13" fillId="2" borderId="1" xfId="1" applyNumberFormat="1" applyFont="1" applyFill="1" applyBorder="1" applyAlignment="1">
      <alignment horizontal="right" vertical="center"/>
    </xf>
    <xf numFmtId="38" fontId="7" fillId="3" borderId="22" xfId="1" applyFont="1" applyFill="1" applyBorder="1" applyAlignment="1">
      <alignment horizontal="center" vertical="center"/>
    </xf>
    <xf numFmtId="38" fontId="7" fillId="3" borderId="23" xfId="1" applyFont="1" applyFill="1" applyBorder="1" applyAlignment="1">
      <alignment horizontal="center" vertical="center"/>
    </xf>
    <xf numFmtId="38" fontId="7" fillId="3" borderId="24" xfId="1" applyFont="1" applyFill="1" applyBorder="1" applyAlignment="1">
      <alignment horizontal="center" vertical="center"/>
    </xf>
    <xf numFmtId="176" fontId="7" fillId="3" borderId="10" xfId="1" applyNumberFormat="1" applyFont="1" applyFill="1" applyBorder="1" applyAlignment="1">
      <alignment horizontal="center" vertical="center" shrinkToFit="1"/>
    </xf>
    <xf numFmtId="176" fontId="7" fillId="3" borderId="7" xfId="1" applyNumberFormat="1" applyFont="1" applyFill="1" applyBorder="1" applyAlignment="1">
      <alignment horizontal="center" vertical="center" shrinkToFit="1"/>
    </xf>
    <xf numFmtId="176" fontId="7" fillId="3" borderId="11" xfId="1" applyNumberFormat="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13" fillId="2" borderId="4" xfId="1" applyFont="1" applyFill="1" applyBorder="1" applyAlignment="1">
      <alignment horizontal="left" vertical="center" wrapText="1" shrinkToFit="1"/>
    </xf>
    <xf numFmtId="38" fontId="13" fillId="2" borderId="5" xfId="1" applyFont="1" applyFill="1" applyBorder="1" applyAlignment="1">
      <alignment horizontal="left" vertical="center" wrapText="1" shrinkToFit="1"/>
    </xf>
    <xf numFmtId="38" fontId="13" fillId="2" borderId="6" xfId="1" applyFont="1" applyFill="1" applyBorder="1" applyAlignment="1">
      <alignment horizontal="left" vertical="center" wrapText="1" shrinkToFit="1"/>
    </xf>
    <xf numFmtId="38" fontId="22" fillId="0" borderId="8" xfId="1" applyFont="1" applyBorder="1" applyAlignment="1">
      <alignment horizontal="left" shrinkToFit="1"/>
    </xf>
    <xf numFmtId="38" fontId="12" fillId="3" borderId="9" xfId="1" applyFont="1" applyFill="1" applyBorder="1" applyAlignment="1">
      <alignment horizontal="center" vertical="center" textRotation="255" shrinkToFit="1"/>
    </xf>
    <xf numFmtId="0" fontId="7" fillId="3" borderId="9" xfId="0" applyFont="1" applyFill="1" applyBorder="1" applyAlignment="1">
      <alignment horizontal="center" vertical="center" textRotation="255" shrinkToFit="1"/>
    </xf>
    <xf numFmtId="38" fontId="7" fillId="3" borderId="4" xfId="1" applyFont="1" applyFill="1" applyBorder="1" applyAlignment="1">
      <alignment horizontal="center" vertical="center"/>
    </xf>
    <xf numFmtId="176" fontId="7" fillId="3" borderId="5" xfId="1" applyNumberFormat="1" applyFont="1" applyFill="1" applyBorder="1" applyAlignment="1">
      <alignment horizontal="center" vertical="center" shrinkToFit="1"/>
    </xf>
    <xf numFmtId="176" fontId="7" fillId="3" borderId="6" xfId="1" applyNumberFormat="1" applyFont="1" applyFill="1" applyBorder="1" applyAlignment="1">
      <alignment horizontal="center" vertical="center" shrinkToFit="1"/>
    </xf>
    <xf numFmtId="38" fontId="20" fillId="3" borderId="1" xfId="1" applyFont="1" applyFill="1" applyBorder="1" applyAlignment="1">
      <alignment horizontal="center" vertical="center" wrapText="1" shrinkToFit="1"/>
    </xf>
    <xf numFmtId="38" fontId="7" fillId="3" borderId="4" xfId="1" applyFont="1" applyFill="1" applyBorder="1" applyAlignment="1">
      <alignment horizontal="center" vertical="center" wrapText="1" shrinkToFit="1"/>
    </xf>
    <xf numFmtId="38" fontId="7" fillId="3" borderId="5" xfId="1" applyFont="1" applyFill="1" applyBorder="1" applyAlignment="1">
      <alignment horizontal="center" vertical="center" wrapText="1" shrinkToFit="1"/>
    </xf>
    <xf numFmtId="38" fontId="7" fillId="3" borderId="10" xfId="1" applyFont="1" applyFill="1" applyBorder="1" applyAlignment="1">
      <alignment horizontal="center" vertical="center"/>
    </xf>
    <xf numFmtId="38" fontId="7" fillId="3" borderId="7" xfId="1" applyFont="1" applyFill="1" applyBorder="1" applyAlignment="1">
      <alignment horizontal="center" vertical="center"/>
    </xf>
    <xf numFmtId="38" fontId="7" fillId="3" borderId="11" xfId="1" applyFont="1" applyFill="1" applyBorder="1" applyAlignment="1">
      <alignment horizontal="center" vertical="center"/>
    </xf>
    <xf numFmtId="38" fontId="7" fillId="3" borderId="14" xfId="1" applyFont="1" applyFill="1" applyBorder="1" applyAlignment="1">
      <alignment horizontal="center" vertical="center"/>
    </xf>
    <xf numFmtId="38" fontId="7" fillId="3" borderId="8" xfId="1" applyFont="1" applyFill="1" applyBorder="1" applyAlignment="1">
      <alignment horizontal="center" vertical="center"/>
    </xf>
    <xf numFmtId="38" fontId="7" fillId="3" borderId="15" xfId="1" applyFont="1" applyFill="1" applyBorder="1" applyAlignment="1">
      <alignment horizontal="center" vertical="center"/>
    </xf>
    <xf numFmtId="38" fontId="13" fillId="0" borderId="5" xfId="1" applyFont="1" applyBorder="1" applyAlignment="1">
      <alignment horizontal="center" vertical="center" shrinkToFit="1"/>
    </xf>
    <xf numFmtId="38" fontId="7" fillId="3" borderId="2" xfId="1" applyFont="1" applyFill="1" applyBorder="1" applyAlignment="1">
      <alignment horizontal="center" vertical="center" shrinkToFit="1"/>
    </xf>
    <xf numFmtId="0" fontId="7" fillId="3" borderId="2" xfId="0" applyFont="1" applyFill="1" applyBorder="1" applyAlignment="1">
      <alignment horizontal="center" vertical="center" shrinkToFit="1"/>
    </xf>
    <xf numFmtId="49" fontId="13" fillId="2" borderId="4" xfId="1" applyNumberFormat="1" applyFont="1" applyFill="1" applyBorder="1" applyAlignment="1">
      <alignment horizontal="center" vertical="center" shrinkToFit="1"/>
    </xf>
    <xf numFmtId="38" fontId="3" fillId="0" borderId="0" xfId="1" applyFont="1" applyAlignment="1">
      <alignment horizontal="center" vertical="center" shrinkToFit="1"/>
    </xf>
    <xf numFmtId="0" fontId="7" fillId="0" borderId="8" xfId="0" applyFont="1" applyBorder="1" applyAlignment="1">
      <alignment horizontal="right" vertical="center" shrinkToFit="1"/>
    </xf>
    <xf numFmtId="49" fontId="7" fillId="3" borderId="1" xfId="1" applyNumberFormat="1" applyFont="1" applyFill="1" applyBorder="1" applyAlignment="1">
      <alignment horizontal="center" vertical="center" shrinkToFit="1"/>
    </xf>
    <xf numFmtId="0" fontId="7" fillId="3" borderId="1" xfId="0" applyFont="1" applyFill="1" applyBorder="1" applyAlignment="1">
      <alignment horizontal="center" vertical="center" shrinkToFit="1"/>
    </xf>
    <xf numFmtId="49" fontId="13" fillId="2" borderId="4" xfId="1" applyNumberFormat="1" applyFont="1" applyFill="1" applyBorder="1" applyAlignment="1">
      <alignment horizontal="left" vertical="center" shrinkToFit="1"/>
    </xf>
    <xf numFmtId="49" fontId="13" fillId="2" borderId="5" xfId="1" applyNumberFormat="1" applyFont="1" applyFill="1" applyBorder="1" applyAlignment="1">
      <alignment horizontal="left" vertical="center" shrinkToFit="1"/>
    </xf>
    <xf numFmtId="49" fontId="13" fillId="2" borderId="6" xfId="1" applyNumberFormat="1" applyFont="1" applyFill="1" applyBorder="1" applyAlignment="1">
      <alignment horizontal="left" vertical="center" shrinkToFit="1"/>
    </xf>
    <xf numFmtId="49" fontId="13" fillId="2" borderId="6" xfId="1" applyNumberFormat="1" applyFont="1" applyFill="1" applyBorder="1" applyAlignment="1">
      <alignment horizontal="center" vertical="center" shrinkToFit="1"/>
    </xf>
    <xf numFmtId="38" fontId="13" fillId="0" borderId="1" xfId="1" applyFont="1" applyBorder="1" applyAlignment="1">
      <alignment horizontal="center" vertical="center" shrinkToFit="1"/>
    </xf>
    <xf numFmtId="49" fontId="33" fillId="2" borderId="5" xfId="1" applyNumberFormat="1" applyFont="1" applyFill="1" applyBorder="1" applyAlignment="1">
      <alignment horizontal="center" vertical="center" shrinkToFit="1"/>
    </xf>
    <xf numFmtId="38" fontId="33" fillId="0" borderId="1" xfId="1" applyFont="1" applyBorder="1" applyAlignment="1">
      <alignment horizontal="center" vertical="center" shrinkToFit="1"/>
    </xf>
    <xf numFmtId="179" fontId="36" fillId="0" borderId="1" xfId="1" applyNumberFormat="1" applyFont="1" applyFill="1" applyBorder="1" applyAlignment="1">
      <alignment vertical="center"/>
    </xf>
    <xf numFmtId="179" fontId="36" fillId="0" borderId="1" xfId="0" applyNumberFormat="1" applyFont="1" applyBorder="1">
      <alignment vertical="center"/>
    </xf>
    <xf numFmtId="38" fontId="4" fillId="0" borderId="1" xfId="1" applyFont="1" applyFill="1" applyBorder="1" applyAlignment="1">
      <alignment horizontal="left" vertical="top" wrapText="1"/>
    </xf>
    <xf numFmtId="38" fontId="36" fillId="0" borderId="4" xfId="1" applyFont="1" applyFill="1" applyBorder="1" applyAlignment="1">
      <alignment horizontal="left" vertical="center" shrinkToFit="1"/>
    </xf>
    <xf numFmtId="38" fontId="36" fillId="0" borderId="5" xfId="1" applyFont="1" applyFill="1" applyBorder="1" applyAlignment="1">
      <alignment horizontal="left" vertical="center" shrinkToFit="1"/>
    </xf>
    <xf numFmtId="38" fontId="36" fillId="0" borderId="6" xfId="1" applyFont="1" applyFill="1" applyBorder="1" applyAlignment="1">
      <alignment horizontal="left" vertical="center" shrinkToFit="1"/>
    </xf>
    <xf numFmtId="38" fontId="33" fillId="2" borderId="4" xfId="1" applyFont="1" applyFill="1" applyBorder="1" applyAlignment="1">
      <alignment horizontal="left" vertical="center" wrapText="1" shrinkToFit="1"/>
    </xf>
    <xf numFmtId="38" fontId="33" fillId="2" borderId="5" xfId="1" applyFont="1" applyFill="1" applyBorder="1" applyAlignment="1">
      <alignment horizontal="left" vertical="center" wrapText="1" shrinkToFit="1"/>
    </xf>
    <xf numFmtId="38" fontId="33" fillId="2" borderId="6" xfId="1" applyFont="1" applyFill="1" applyBorder="1" applyAlignment="1">
      <alignment horizontal="left" vertical="center" wrapText="1" shrinkToFit="1"/>
    </xf>
    <xf numFmtId="179" fontId="36" fillId="0" borderId="1" xfId="1" applyNumberFormat="1" applyFont="1" applyFill="1" applyBorder="1" applyAlignment="1">
      <alignment vertical="center" shrinkToFit="1"/>
    </xf>
    <xf numFmtId="179" fontId="36" fillId="0" borderId="1" xfId="0" applyNumberFormat="1" applyFont="1" applyBorder="1" applyAlignment="1">
      <alignment vertical="center" shrinkToFit="1"/>
    </xf>
    <xf numFmtId="178" fontId="33" fillId="0" borderId="1" xfId="1" applyNumberFormat="1" applyFont="1" applyBorder="1" applyAlignment="1">
      <alignment vertical="center" shrinkToFit="1"/>
    </xf>
    <xf numFmtId="49" fontId="33" fillId="2" borderId="4" xfId="1" applyNumberFormat="1" applyFont="1" applyFill="1" applyBorder="1" applyAlignment="1">
      <alignment horizontal="left" vertical="center" shrinkToFit="1"/>
    </xf>
    <xf numFmtId="49" fontId="33" fillId="2" borderId="5" xfId="1" applyNumberFormat="1" applyFont="1" applyFill="1" applyBorder="1" applyAlignment="1">
      <alignment horizontal="left" vertical="center" shrinkToFit="1"/>
    </xf>
    <xf numFmtId="49" fontId="33" fillId="2" borderId="6" xfId="1" applyNumberFormat="1" applyFont="1" applyFill="1" applyBorder="1" applyAlignment="1">
      <alignment horizontal="left" vertical="center" shrinkToFit="1"/>
    </xf>
    <xf numFmtId="180" fontId="33" fillId="0" borderId="1" xfId="1" applyNumberFormat="1" applyFont="1" applyFill="1" applyBorder="1" applyAlignment="1">
      <alignment vertical="center" shrinkToFit="1"/>
    </xf>
    <xf numFmtId="180" fontId="33" fillId="0" borderId="1" xfId="0" applyNumberFormat="1" applyFont="1" applyBorder="1" applyAlignment="1">
      <alignment vertical="center" shrinkToFit="1"/>
    </xf>
    <xf numFmtId="180" fontId="13" fillId="0" borderId="1" xfId="1" applyNumberFormat="1" applyFont="1" applyFill="1" applyBorder="1" applyAlignment="1">
      <alignment vertical="center" shrinkToFit="1"/>
    </xf>
    <xf numFmtId="180" fontId="13" fillId="0" borderId="1" xfId="0" applyNumberFormat="1" applyFont="1" applyBorder="1" applyAlignment="1">
      <alignment vertical="center" shrinkToFit="1"/>
    </xf>
    <xf numFmtId="38" fontId="33" fillId="0" borderId="1" xfId="1" applyFont="1" applyBorder="1" applyAlignment="1">
      <alignment horizontal="left" vertical="center" shrinkToFit="1"/>
    </xf>
    <xf numFmtId="178" fontId="33" fillId="2" borderId="1" xfId="1" applyNumberFormat="1" applyFont="1" applyFill="1" applyBorder="1" applyAlignment="1">
      <alignment vertical="center"/>
    </xf>
    <xf numFmtId="49" fontId="33" fillId="2" borderId="4" xfId="1" applyNumberFormat="1" applyFont="1" applyFill="1" applyBorder="1" applyAlignment="1">
      <alignment horizontal="center" vertical="center" shrinkToFit="1"/>
    </xf>
    <xf numFmtId="49" fontId="33" fillId="2" borderId="6" xfId="1" applyNumberFormat="1" applyFont="1" applyFill="1" applyBorder="1" applyAlignment="1">
      <alignment horizontal="center" vertical="center" shrinkToFit="1"/>
    </xf>
    <xf numFmtId="178" fontId="33" fillId="2" borderId="4" xfId="1" applyNumberFormat="1" applyFont="1" applyFill="1" applyBorder="1" applyAlignment="1">
      <alignment horizontal="right" vertical="center"/>
    </xf>
    <xf numFmtId="178" fontId="33" fillId="2" borderId="5" xfId="1" applyNumberFormat="1" applyFont="1" applyFill="1" applyBorder="1" applyAlignment="1">
      <alignment horizontal="right" vertical="center"/>
    </xf>
    <xf numFmtId="178" fontId="33" fillId="2" borderId="6" xfId="1" applyNumberFormat="1" applyFont="1" applyFill="1" applyBorder="1" applyAlignment="1">
      <alignment horizontal="right" vertical="center"/>
    </xf>
    <xf numFmtId="0" fontId="11" fillId="4" borderId="2" xfId="1" applyNumberFormat="1" applyFont="1" applyFill="1" applyBorder="1" applyAlignment="1">
      <alignment horizontal="center" vertical="center" shrinkToFit="1"/>
    </xf>
    <xf numFmtId="0" fontId="11" fillId="4" borderId="16" xfId="1" applyNumberFormat="1" applyFont="1" applyFill="1" applyBorder="1" applyAlignment="1">
      <alignment horizontal="center" vertical="center" shrinkToFit="1"/>
    </xf>
    <xf numFmtId="0" fontId="11" fillId="4" borderId="3" xfId="1" applyNumberFormat="1" applyFont="1" applyFill="1" applyBorder="1" applyAlignment="1">
      <alignment horizontal="center" vertical="center" shrinkToFit="1"/>
    </xf>
    <xf numFmtId="0" fontId="26" fillId="8" borderId="4"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0" borderId="10" xfId="1" applyNumberFormat="1" applyFont="1" applyFill="1" applyBorder="1" applyAlignment="1">
      <alignment horizontal="center" vertical="center" shrinkToFit="1"/>
    </xf>
    <xf numFmtId="0" fontId="26" fillId="0" borderId="12" xfId="1" applyNumberFormat="1" applyFont="1" applyFill="1" applyBorder="1" applyAlignment="1">
      <alignment horizontal="center" vertical="center" shrinkToFit="1"/>
    </xf>
    <xf numFmtId="0" fontId="26" fillId="0" borderId="14" xfId="1" applyNumberFormat="1" applyFont="1" applyFill="1" applyBorder="1" applyAlignment="1">
      <alignment horizontal="center" vertical="center" shrinkToFit="1"/>
    </xf>
    <xf numFmtId="0" fontId="26" fillId="0" borderId="7" xfId="1" applyNumberFormat="1" applyFont="1" applyFill="1" applyBorder="1" applyAlignment="1">
      <alignment horizontal="center" vertical="center" shrinkToFit="1"/>
    </xf>
    <xf numFmtId="0" fontId="26" fillId="0" borderId="0" xfId="1" applyNumberFormat="1" applyFont="1" applyFill="1" applyBorder="1" applyAlignment="1">
      <alignment horizontal="center" vertical="center" shrinkToFit="1"/>
    </xf>
    <xf numFmtId="0" fontId="26" fillId="0" borderId="8" xfId="1" applyNumberFormat="1" applyFont="1" applyFill="1" applyBorder="1" applyAlignment="1">
      <alignment horizontal="center" vertical="center" shrinkToFit="1"/>
    </xf>
    <xf numFmtId="0" fontId="26" fillId="0" borderId="11" xfId="1" applyNumberFormat="1" applyFont="1" applyFill="1" applyBorder="1" applyAlignment="1">
      <alignment horizontal="center" vertical="center" shrinkToFit="1"/>
    </xf>
    <xf numFmtId="0" fontId="26" fillId="0" borderId="25" xfId="1" applyNumberFormat="1" applyFont="1" applyFill="1" applyBorder="1" applyAlignment="1">
      <alignment horizontal="center" vertical="center" shrinkToFit="1"/>
    </xf>
    <xf numFmtId="0" fontId="26" fillId="0" borderId="15" xfId="1" applyNumberFormat="1" applyFont="1" applyFill="1" applyBorder="1" applyAlignment="1">
      <alignment horizontal="center" vertical="center" shrinkToFit="1"/>
    </xf>
    <xf numFmtId="0" fontId="7" fillId="0" borderId="1" xfId="1" applyNumberFormat="1" applyFont="1" applyFill="1" applyBorder="1" applyAlignment="1">
      <alignment horizontal="left" vertical="center" shrinkToFit="1"/>
    </xf>
    <xf numFmtId="38" fontId="7" fillId="0" borderId="1" xfId="1" applyFont="1" applyFill="1" applyBorder="1" applyAlignment="1">
      <alignment horizontal="center" vertical="center" shrinkToFit="1"/>
    </xf>
    <xf numFmtId="38" fontId="11" fillId="10" borderId="2" xfId="1" applyFont="1" applyFill="1" applyBorder="1" applyAlignment="1">
      <alignment horizontal="center" vertical="center" shrinkToFit="1"/>
    </xf>
    <xf numFmtId="38" fontId="11" fillId="10" borderId="16" xfId="1" applyFont="1" applyFill="1" applyBorder="1" applyAlignment="1">
      <alignment horizontal="center" vertical="center" shrinkToFit="1"/>
    </xf>
    <xf numFmtId="38" fontId="11" fillId="10" borderId="3" xfId="1" applyFont="1" applyFill="1" applyBorder="1" applyAlignment="1">
      <alignment horizontal="center" vertical="center" shrinkToFit="1"/>
    </xf>
    <xf numFmtId="0" fontId="11" fillId="10" borderId="2" xfId="1" applyNumberFormat="1" applyFont="1" applyFill="1" applyBorder="1" applyAlignment="1">
      <alignment horizontal="center" vertical="center" shrinkToFit="1"/>
    </xf>
    <xf numFmtId="0" fontId="11" fillId="10" borderId="16" xfId="1" applyNumberFormat="1" applyFont="1" applyFill="1" applyBorder="1" applyAlignment="1">
      <alignment horizontal="center" vertical="center" shrinkToFit="1"/>
    </xf>
    <xf numFmtId="0" fontId="11" fillId="10" borderId="3" xfId="1" applyNumberFormat="1" applyFont="1" applyFill="1" applyBorder="1" applyAlignment="1">
      <alignment horizontal="center" vertical="center" shrinkToFit="1"/>
    </xf>
    <xf numFmtId="0" fontId="7" fillId="0" borderId="1" xfId="1" applyNumberFormat="1" applyFont="1" applyFill="1" applyBorder="1" applyAlignment="1">
      <alignment horizontal="left" vertical="center" wrapText="1" shrinkToFit="1"/>
    </xf>
    <xf numFmtId="0" fontId="28" fillId="0" borderId="0" xfId="0" applyFont="1" applyAlignment="1">
      <alignment horizontal="center" vertical="center"/>
    </xf>
    <xf numFmtId="0" fontId="26" fillId="0" borderId="4" xfId="1" applyNumberFormat="1" applyFont="1" applyFill="1" applyBorder="1" applyAlignment="1">
      <alignment horizontal="center" vertical="center" shrinkToFit="1"/>
    </xf>
    <xf numFmtId="0" fontId="26" fillId="0" borderId="5" xfId="1" applyNumberFormat="1" applyFont="1" applyFill="1" applyBorder="1" applyAlignment="1">
      <alignment horizontal="center" vertical="center" shrinkToFit="1"/>
    </xf>
    <xf numFmtId="0" fontId="26" fillId="0" borderId="6" xfId="1" applyNumberFormat="1" applyFont="1" applyFill="1" applyBorder="1" applyAlignment="1">
      <alignment horizontal="center" vertical="center" shrinkToFit="1"/>
    </xf>
    <xf numFmtId="38" fontId="11" fillId="4" borderId="2" xfId="1" applyFont="1" applyFill="1" applyBorder="1" applyAlignment="1">
      <alignment horizontal="center" vertical="center" shrinkToFit="1"/>
    </xf>
    <xf numFmtId="38" fontId="11" fillId="4" borderId="16" xfId="1" applyFont="1" applyFill="1" applyBorder="1" applyAlignment="1">
      <alignment horizontal="center" vertical="center" shrinkToFit="1"/>
    </xf>
    <xf numFmtId="38" fontId="11" fillId="4" borderId="3" xfId="1" applyFont="1" applyFill="1" applyBorder="1" applyAlignment="1">
      <alignment horizontal="center" vertical="center" shrinkToFit="1"/>
    </xf>
    <xf numFmtId="0" fontId="27" fillId="9" borderId="1" xfId="0" applyFont="1" applyFill="1" applyBorder="1" applyAlignment="1">
      <alignment horizontal="center" vertical="center"/>
    </xf>
    <xf numFmtId="0" fontId="32" fillId="9" borderId="4" xfId="0" applyFont="1" applyFill="1" applyBorder="1" applyAlignment="1">
      <alignment horizontal="center" vertical="center" shrinkToFit="1"/>
    </xf>
    <xf numFmtId="0" fontId="32" fillId="9" borderId="6" xfId="0" applyFont="1" applyFill="1" applyBorder="1" applyAlignment="1">
      <alignment horizontal="center" vertical="center" shrinkToFit="1"/>
    </xf>
    <xf numFmtId="0" fontId="26" fillId="0" borderId="1" xfId="0" applyFont="1" applyBorder="1" applyAlignment="1">
      <alignment horizontal="center" vertical="center"/>
    </xf>
    <xf numFmtId="0" fontId="13" fillId="0" borderId="63" xfId="2" applyFont="1" applyBorder="1" applyAlignment="1">
      <alignment horizontal="center" vertical="center" wrapText="1"/>
    </xf>
    <xf numFmtId="0" fontId="13" fillId="0" borderId="53" xfId="2" applyFont="1" applyBorder="1" applyAlignment="1">
      <alignment horizontal="center" vertical="center" wrapText="1"/>
    </xf>
    <xf numFmtId="0" fontId="13" fillId="12" borderId="2" xfId="2" applyFont="1" applyFill="1" applyBorder="1" applyAlignment="1">
      <alignment horizontal="center" vertical="center" wrapText="1"/>
    </xf>
    <xf numFmtId="0" fontId="13" fillId="12" borderId="65" xfId="2" applyFont="1" applyFill="1" applyBorder="1" applyAlignment="1">
      <alignment horizontal="center" vertical="center" wrapText="1"/>
    </xf>
    <xf numFmtId="0" fontId="17" fillId="0" borderId="64" xfId="2" applyFont="1" applyBorder="1" applyAlignment="1">
      <alignment horizontal="center" vertical="center" wrapText="1"/>
    </xf>
    <xf numFmtId="0" fontId="17" fillId="0" borderId="54" xfId="2" applyFont="1" applyBorder="1" applyAlignment="1">
      <alignment horizontal="center" vertical="center" wrapText="1"/>
    </xf>
    <xf numFmtId="0" fontId="13" fillId="0" borderId="73" xfId="2" applyFont="1" applyBorder="1" applyAlignment="1">
      <alignment horizontal="center" vertical="center" wrapText="1"/>
    </xf>
    <xf numFmtId="0" fontId="13" fillId="0" borderId="72" xfId="2" applyFont="1" applyBorder="1" applyAlignment="1">
      <alignment horizontal="center" vertical="center" wrapText="1"/>
    </xf>
    <xf numFmtId="0" fontId="13" fillId="0" borderId="69" xfId="2" applyFont="1" applyBorder="1" applyAlignment="1">
      <alignment horizontal="center" vertical="center" wrapText="1"/>
    </xf>
    <xf numFmtId="0" fontId="13" fillId="0" borderId="68" xfId="2" applyFont="1" applyBorder="1" applyAlignment="1">
      <alignment horizontal="center" vertical="center" wrapText="1"/>
    </xf>
    <xf numFmtId="0" fontId="13" fillId="12" borderId="52" xfId="2" applyFont="1" applyFill="1" applyBorder="1" applyAlignment="1">
      <alignment horizontal="center" vertical="center" textRotation="255" wrapText="1"/>
    </xf>
    <xf numFmtId="0" fontId="13" fillId="12" borderId="45" xfId="2" applyFont="1" applyFill="1" applyBorder="1" applyAlignment="1">
      <alignment horizontal="center" vertical="center" textRotation="255" wrapText="1"/>
    </xf>
    <xf numFmtId="0" fontId="13" fillId="12" borderId="38" xfId="2" applyFont="1" applyFill="1" applyBorder="1" applyAlignment="1">
      <alignment horizontal="center" vertical="center" textRotation="255" wrapText="1"/>
    </xf>
    <xf numFmtId="0" fontId="13" fillId="12" borderId="10" xfId="2" applyFont="1" applyFill="1" applyBorder="1" applyAlignment="1">
      <alignment horizontal="center" vertical="center" wrapText="1"/>
    </xf>
    <xf numFmtId="0" fontId="13" fillId="12" borderId="57" xfId="2" applyFont="1" applyFill="1" applyBorder="1" applyAlignment="1">
      <alignment horizontal="center" vertical="center" wrapText="1"/>
    </xf>
    <xf numFmtId="0" fontId="13" fillId="0" borderId="79" xfId="2" applyFont="1" applyBorder="1" applyAlignment="1">
      <alignment horizontal="center" vertical="center" wrapText="1"/>
    </xf>
    <xf numFmtId="0" fontId="13" fillId="0" borderId="77" xfId="2" applyFont="1" applyBorder="1" applyAlignment="1">
      <alignment horizontal="center" vertical="center" wrapText="1"/>
    </xf>
    <xf numFmtId="0" fontId="13" fillId="0" borderId="45"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62" xfId="2" applyFont="1" applyBorder="1" applyAlignment="1">
      <alignment horizontal="center" vertical="center" wrapText="1"/>
    </xf>
    <xf numFmtId="0" fontId="13" fillId="0" borderId="61" xfId="2" applyFont="1" applyBorder="1" applyAlignment="1">
      <alignment horizontal="center" vertical="center" wrapText="1"/>
    </xf>
    <xf numFmtId="0" fontId="13" fillId="12" borderId="78" xfId="2" applyFont="1" applyFill="1" applyBorder="1" applyAlignment="1">
      <alignment horizontal="center" vertical="center" wrapText="1"/>
    </xf>
    <xf numFmtId="0" fontId="13" fillId="12" borderId="75" xfId="2" applyFont="1" applyFill="1" applyBorder="1" applyAlignment="1">
      <alignment horizontal="center" vertical="center" wrapText="1"/>
    </xf>
    <xf numFmtId="0" fontId="13" fillId="12" borderId="77" xfId="2" applyFont="1" applyFill="1" applyBorder="1" applyAlignment="1">
      <alignment horizontal="center" vertical="center" wrapText="1"/>
    </xf>
    <xf numFmtId="0" fontId="13" fillId="12" borderId="71" xfId="2" applyFont="1" applyFill="1" applyBorder="1" applyAlignment="1">
      <alignment horizontal="center" vertical="center" wrapText="1"/>
    </xf>
    <xf numFmtId="0" fontId="13" fillId="12" borderId="1" xfId="2" applyFont="1" applyFill="1" applyBorder="1" applyAlignment="1">
      <alignment horizontal="center" vertical="center" wrapText="1"/>
    </xf>
    <xf numFmtId="0" fontId="13" fillId="12" borderId="44" xfId="2" applyFont="1" applyFill="1" applyBorder="1" applyAlignment="1">
      <alignment horizontal="center" vertical="center" wrapText="1"/>
    </xf>
    <xf numFmtId="0" fontId="13" fillId="12" borderId="76" xfId="2" applyFont="1" applyFill="1" applyBorder="1" applyAlignment="1">
      <alignment horizontal="center" vertical="center" wrapText="1"/>
    </xf>
    <xf numFmtId="0" fontId="13" fillId="12" borderId="74" xfId="2" applyFont="1" applyFill="1" applyBorder="1" applyAlignment="1">
      <alignment horizontal="center" vertical="center" wrapText="1"/>
    </xf>
    <xf numFmtId="0" fontId="13" fillId="12" borderId="6" xfId="2" applyFont="1" applyFill="1" applyBorder="1" applyAlignment="1">
      <alignment horizontal="center" vertical="center" wrapText="1"/>
    </xf>
    <xf numFmtId="0" fontId="13" fillId="12" borderId="70" xfId="2" applyFont="1" applyFill="1" applyBorder="1" applyAlignment="1">
      <alignment horizontal="center" vertical="center" wrapText="1"/>
    </xf>
    <xf numFmtId="0" fontId="13" fillId="12" borderId="66" xfId="2" applyFont="1" applyFill="1" applyBorder="1" applyAlignment="1">
      <alignment horizontal="center" vertical="center" wrapText="1"/>
    </xf>
    <xf numFmtId="0" fontId="13" fillId="12" borderId="59" xfId="2" applyFont="1" applyFill="1" applyBorder="1" applyAlignment="1">
      <alignment horizontal="center" vertical="center" wrapText="1"/>
    </xf>
    <xf numFmtId="0" fontId="13" fillId="12" borderId="67" xfId="2" applyFont="1" applyFill="1" applyBorder="1" applyAlignment="1">
      <alignment horizontal="center" vertical="center" wrapText="1"/>
    </xf>
    <xf numFmtId="0" fontId="13" fillId="0" borderId="82" xfId="2" applyFont="1" applyBorder="1" applyAlignment="1">
      <alignment horizontal="justify" vertical="center" wrapText="1"/>
    </xf>
    <xf numFmtId="0" fontId="13" fillId="0" borderId="81" xfId="2" applyFont="1" applyBorder="1" applyAlignment="1">
      <alignment horizontal="justify" vertical="center" wrapText="1"/>
    </xf>
    <xf numFmtId="0" fontId="13" fillId="0" borderId="80" xfId="2" applyFont="1" applyBorder="1" applyAlignment="1">
      <alignment horizontal="justify" vertical="center" wrapText="1"/>
    </xf>
    <xf numFmtId="0" fontId="7" fillId="0" borderId="93" xfId="2" applyFont="1" applyBorder="1" applyAlignment="1">
      <alignment horizontal="center" vertical="center" wrapText="1"/>
    </xf>
    <xf numFmtId="0" fontId="7" fillId="0" borderId="52" xfId="2" applyFont="1" applyBorder="1" applyAlignment="1">
      <alignment horizontal="center" vertical="center" wrapText="1"/>
    </xf>
    <xf numFmtId="0" fontId="7" fillId="0" borderId="95" xfId="2" applyFont="1" applyBorder="1" applyAlignment="1">
      <alignment horizontal="center" vertical="center" wrapText="1"/>
    </xf>
    <xf numFmtId="0" fontId="7" fillId="0" borderId="89" xfId="2" applyFont="1" applyBorder="1" applyAlignment="1">
      <alignment horizontal="center" vertical="center" wrapText="1"/>
    </xf>
    <xf numFmtId="0" fontId="7" fillId="12" borderId="105" xfId="2" applyFont="1" applyFill="1" applyBorder="1" applyAlignment="1">
      <alignment horizontal="center" vertical="center" wrapText="1"/>
    </xf>
    <xf numFmtId="0" fontId="7" fillId="12" borderId="104" xfId="2" applyFont="1" applyFill="1" applyBorder="1" applyAlignment="1">
      <alignment horizontal="center" vertical="center" wrapText="1"/>
    </xf>
    <xf numFmtId="0" fontId="7" fillId="12" borderId="103" xfId="2" applyFont="1" applyFill="1" applyBorder="1" applyAlignment="1">
      <alignment horizontal="center" vertical="center" wrapText="1"/>
    </xf>
    <xf numFmtId="0" fontId="13" fillId="0" borderId="0" xfId="2" applyFont="1" applyAlignment="1">
      <alignment horizontal="center" vertical="center" wrapText="1"/>
    </xf>
    <xf numFmtId="38" fontId="46" fillId="0" borderId="4" xfId="1" applyFont="1" applyFill="1" applyBorder="1" applyAlignment="1">
      <alignment horizontal="left" vertical="center" wrapText="1" shrinkToFit="1"/>
    </xf>
    <xf numFmtId="38" fontId="46" fillId="0" borderId="5" xfId="1" applyFont="1" applyFill="1" applyBorder="1" applyAlignment="1">
      <alignment horizontal="left" vertical="center" wrapText="1" shrinkToFit="1"/>
    </xf>
    <xf numFmtId="38" fontId="46" fillId="0" borderId="6" xfId="1" applyFont="1" applyFill="1" applyBorder="1" applyAlignment="1">
      <alignment horizontal="left" vertical="center" wrapText="1" shrinkToFit="1"/>
    </xf>
    <xf numFmtId="179" fontId="21" fillId="0" borderId="1" xfId="0" applyNumberFormat="1" applyFont="1" applyFill="1" applyBorder="1" applyAlignment="1">
      <alignment vertical="center" shrinkToFit="1"/>
    </xf>
  </cellXfs>
  <cellStyles count="3">
    <cellStyle name="桁区切り" xfId="1" builtinId="6"/>
    <cellStyle name="標準" xfId="0" builtinId="0"/>
    <cellStyle name="標準 2" xfId="2" xr:uid="{981A6275-D3BC-4690-91EF-D130775E1FB8}"/>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143883</xdr:colOff>
      <xdr:row>55</xdr:row>
      <xdr:rowOff>125060</xdr:rowOff>
    </xdr:from>
    <xdr:to>
      <xdr:col>28</xdr:col>
      <xdr:colOff>99059</xdr:colOff>
      <xdr:row>55</xdr:row>
      <xdr:rowOff>990600</xdr:rowOff>
    </xdr:to>
    <xdr:sp macro="" textlink="">
      <xdr:nvSpPr>
        <xdr:cNvPr id="12" name="吹き出し: 四角形 11">
          <a:extLst>
            <a:ext uri="{FF2B5EF4-FFF2-40B4-BE49-F238E27FC236}">
              <a16:creationId xmlns:a16="http://schemas.microsoft.com/office/drawing/2014/main" id="{3F4DF57C-6377-4A64-A1D9-F0986AD6160C}"/>
            </a:ext>
          </a:extLst>
        </xdr:cNvPr>
        <xdr:cNvSpPr/>
      </xdr:nvSpPr>
      <xdr:spPr>
        <a:xfrm>
          <a:off x="1797423" y="17605340"/>
          <a:ext cx="4915796" cy="865540"/>
        </a:xfrm>
        <a:prstGeom prst="wedgeRectCallout">
          <a:avLst>
            <a:gd name="adj1" fmla="val -43028"/>
            <a:gd name="adj2" fmla="val -115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各項目の評価結果を踏まえ、次の点について記載してください。</a:t>
          </a: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・前年度からの改善点</a:t>
          </a: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・更なる取組の推進が必要とした項目とその理由と今後の対応策</a:t>
          </a: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・充実した取組が展開されていたと評価した項目とその理由</a:t>
          </a:r>
        </a:p>
      </xdr:txBody>
    </xdr:sp>
    <xdr:clientData/>
  </xdr:twoCellAnchor>
  <xdr:twoCellAnchor>
    <xdr:from>
      <xdr:col>0</xdr:col>
      <xdr:colOff>91440</xdr:colOff>
      <xdr:row>0</xdr:row>
      <xdr:rowOff>68580</xdr:rowOff>
    </xdr:from>
    <xdr:to>
      <xdr:col>4</xdr:col>
      <xdr:colOff>106680</xdr:colOff>
      <xdr:row>1</xdr:row>
      <xdr:rowOff>66650</xdr:rowOff>
    </xdr:to>
    <xdr:sp macro="" textlink="">
      <xdr:nvSpPr>
        <xdr:cNvPr id="3" name="テキスト ボックス 10">
          <a:extLst>
            <a:ext uri="{FF2B5EF4-FFF2-40B4-BE49-F238E27FC236}">
              <a16:creationId xmlns:a16="http://schemas.microsoft.com/office/drawing/2014/main" id="{E5E0D7CD-F078-4CF3-A928-B439EC4F0D09}"/>
            </a:ext>
          </a:extLst>
        </xdr:cNvPr>
        <xdr:cNvSpPr txBox="1"/>
      </xdr:nvSpPr>
      <xdr:spPr>
        <a:xfrm>
          <a:off x="91440" y="68580"/>
          <a:ext cx="960120" cy="325730"/>
        </a:xfrm>
        <a:prstGeom prst="rect">
          <a:avLst/>
        </a:prstGeom>
        <a:solidFill>
          <a:srgbClr val="FF0000"/>
        </a:solidFill>
        <a:ln>
          <a:noFill/>
        </a:ln>
      </xdr:spPr>
      <xdr:style>
        <a:lnRef idx="2">
          <a:schemeClr val="dk1"/>
        </a:lnRef>
        <a:fillRef idx="1">
          <a:schemeClr val="lt1"/>
        </a:fillRef>
        <a:effectRef idx="0">
          <a:schemeClr val="dk1"/>
        </a:effectRef>
        <a:fontRef idx="minor">
          <a:schemeClr val="dk1"/>
        </a:fontRef>
      </xdr:style>
      <xdr:txBody>
        <a:bodyPr wrap="square" rtlCol="0">
          <a:sp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1400">
              <a:solidFill>
                <a:schemeClr val="bg1"/>
              </a:solidFill>
              <a:latin typeface="BIZ UDゴシック" panose="020B0400000000000000" pitchFamily="49" charset="-128"/>
              <a:ea typeface="BIZ UDゴシック" panose="020B0400000000000000" pitchFamily="49" charset="-128"/>
            </a:rPr>
            <a:t>記入例</a:t>
          </a:r>
        </a:p>
      </xdr:txBody>
    </xdr:sp>
    <xdr:clientData/>
  </xdr:twoCellAnchor>
  <xdr:twoCellAnchor>
    <xdr:from>
      <xdr:col>7</xdr:col>
      <xdr:colOff>137160</xdr:colOff>
      <xdr:row>56</xdr:row>
      <xdr:rowOff>45720</xdr:rowOff>
    </xdr:from>
    <xdr:to>
      <xdr:col>28</xdr:col>
      <xdr:colOff>92336</xdr:colOff>
      <xdr:row>56</xdr:row>
      <xdr:rowOff>1051560</xdr:rowOff>
    </xdr:to>
    <xdr:sp macro="" textlink="">
      <xdr:nvSpPr>
        <xdr:cNvPr id="5" name="吹き出し: 四角形 4">
          <a:extLst>
            <a:ext uri="{FF2B5EF4-FFF2-40B4-BE49-F238E27FC236}">
              <a16:creationId xmlns:a16="http://schemas.microsoft.com/office/drawing/2014/main" id="{FCE80608-0F9E-4B75-AC6F-D0F20FCDBED8}"/>
            </a:ext>
          </a:extLst>
        </xdr:cNvPr>
        <xdr:cNvSpPr/>
      </xdr:nvSpPr>
      <xdr:spPr>
        <a:xfrm>
          <a:off x="1790700" y="18615660"/>
          <a:ext cx="4915796" cy="1005840"/>
        </a:xfrm>
        <a:prstGeom prst="wedgeRectCallout">
          <a:avLst>
            <a:gd name="adj1" fmla="val -43028"/>
            <a:gd name="adj2" fmla="val -115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指定管理者による自己評価及び区による各項目の評価結果を踏まえ、</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次の点について記載してください。</a:t>
          </a: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・指定管理者による自己評価と区による評価が異なる項目とその理由</a:t>
          </a: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・更なる取組の推進が必要とした項目とその理由と今後の対応策</a:t>
          </a: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・充実した取組が展開されていたと評価した項目とその理由</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116542</xdr:colOff>
      <xdr:row>72</xdr:row>
      <xdr:rowOff>161364</xdr:rowOff>
    </xdr:from>
    <xdr:ext cx="4491318" cy="642484"/>
    <xdr:sp macro="" textlink="">
      <xdr:nvSpPr>
        <xdr:cNvPr id="2" name="吹き出し: 四角形 1">
          <a:extLst>
            <a:ext uri="{FF2B5EF4-FFF2-40B4-BE49-F238E27FC236}">
              <a16:creationId xmlns:a16="http://schemas.microsoft.com/office/drawing/2014/main" id="{28D05D82-EBF1-4B8C-9CCA-4F41715F0551}"/>
            </a:ext>
          </a:extLst>
        </xdr:cNvPr>
        <xdr:cNvSpPr/>
      </xdr:nvSpPr>
      <xdr:spPr>
        <a:xfrm>
          <a:off x="4769224" y="21595976"/>
          <a:ext cx="4491318" cy="642484"/>
        </a:xfrm>
        <a:prstGeom prst="wedgeRectCallout">
          <a:avLst>
            <a:gd name="adj1" fmla="val -55260"/>
            <a:gd name="adj2" fmla="val 88928"/>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指定管理者が同じ事業者である包括支援センターは「</a:t>
          </a:r>
          <a:r>
            <a:rPr kumimoji="1" lang="en-US" altLang="ja-JP" sz="1100" b="1">
              <a:solidFill>
                <a:srgbClr val="FF0000"/>
              </a:solidFill>
              <a:latin typeface="BIZ UDゴシック" panose="020B0400000000000000" pitchFamily="49" charset="-128"/>
              <a:ea typeface="BIZ UDゴシック" panose="020B0400000000000000" pitchFamily="49" charset="-128"/>
            </a:rPr>
            <a:t>×</a:t>
          </a:r>
          <a:r>
            <a:rPr kumimoji="1" lang="ja-JP" altLang="en-US" sz="1100" b="1">
              <a:solidFill>
                <a:srgbClr val="FF0000"/>
              </a:solidFill>
              <a:latin typeface="BIZ UDゴシック" panose="020B0400000000000000" pitchFamily="49" charset="-128"/>
              <a:ea typeface="BIZ UDゴシック" panose="020B0400000000000000" pitchFamily="49" charset="-128"/>
            </a:rPr>
            <a:t>」としてますが、当該施設「○」でよろしいですか？</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当該施設としてこの通りであれば修正は不要です。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501015</xdr:colOff>
      <xdr:row>0</xdr:row>
      <xdr:rowOff>53341</xdr:rowOff>
    </xdr:from>
    <xdr:to>
      <xdr:col>15</xdr:col>
      <xdr:colOff>510540</xdr:colOff>
      <xdr:row>1</xdr:row>
      <xdr:rowOff>152401</xdr:rowOff>
    </xdr:to>
    <xdr:sp macro="" textlink="">
      <xdr:nvSpPr>
        <xdr:cNvPr id="2" name="正方形/長方形 1">
          <a:extLst>
            <a:ext uri="{FF2B5EF4-FFF2-40B4-BE49-F238E27FC236}">
              <a16:creationId xmlns:a16="http://schemas.microsoft.com/office/drawing/2014/main" id="{72EDB3E1-0165-413F-8534-4923595E69F1}"/>
            </a:ext>
          </a:extLst>
        </xdr:cNvPr>
        <xdr:cNvSpPr/>
      </xdr:nvSpPr>
      <xdr:spPr>
        <a:xfrm>
          <a:off x="8524875" y="53341"/>
          <a:ext cx="124396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342900</xdr:colOff>
      <xdr:row>0</xdr:row>
      <xdr:rowOff>51437</xdr:rowOff>
    </xdr:from>
    <xdr:to>
      <xdr:col>9</xdr:col>
      <xdr:colOff>539116</xdr:colOff>
      <xdr:row>1</xdr:row>
      <xdr:rowOff>129541</xdr:rowOff>
    </xdr:to>
    <xdr:sp macro="" textlink="">
      <xdr:nvSpPr>
        <xdr:cNvPr id="2" name="正方形/長方形 1">
          <a:extLst>
            <a:ext uri="{FF2B5EF4-FFF2-40B4-BE49-F238E27FC236}">
              <a16:creationId xmlns:a16="http://schemas.microsoft.com/office/drawing/2014/main" id="{7F598CFF-F3C8-4A17-BB08-8763770DC4BF}"/>
            </a:ext>
          </a:extLst>
        </xdr:cNvPr>
        <xdr:cNvSpPr/>
      </xdr:nvSpPr>
      <xdr:spPr>
        <a:xfrm>
          <a:off x="4663440" y="51437"/>
          <a:ext cx="1430656" cy="2457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1">
              <a:solidFill>
                <a:sysClr val="windowText" lastClr="000000"/>
              </a:solidFill>
              <a:latin typeface="BIZ UDゴシック" panose="020B0400000000000000" pitchFamily="49" charset="-128"/>
              <a:ea typeface="BIZ UDゴシック" panose="020B0400000000000000" pitchFamily="49" charset="-128"/>
            </a:rPr>
            <a:t>参照用</a:t>
          </a: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1">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93F93-EC14-4502-AED6-E9CCF033A630}">
  <sheetPr>
    <tabColor rgb="FF0070C0"/>
  </sheetPr>
  <dimension ref="A1:BC62"/>
  <sheetViews>
    <sheetView tabSelected="1" view="pageBreakPreview" topLeftCell="B1" zoomScale="109" zoomScaleNormal="100" zoomScaleSheetLayoutView="100" workbookViewId="0">
      <selection activeCell="W26" sqref="W26:AC26"/>
    </sheetView>
  </sheetViews>
  <sheetFormatPr defaultColWidth="9" defaultRowHeight="12" x14ac:dyDescent="0.2"/>
  <cols>
    <col min="1" max="1" width="3.44140625" style="10" customWidth="1"/>
    <col min="2" max="29" width="3.44140625" style="2" customWidth="1"/>
    <col min="30" max="30" width="7.44140625" style="2" customWidth="1"/>
    <col min="31" max="31" width="3.44140625" style="33" customWidth="1"/>
    <col min="32" max="34" width="3.44140625" style="2" customWidth="1"/>
    <col min="35" max="37" width="3.44140625" style="33" customWidth="1"/>
    <col min="38" max="38" width="3.44140625" style="2" customWidth="1"/>
    <col min="39" max="39" width="3.44140625" style="33" customWidth="1"/>
    <col min="40" max="45" width="3.44140625" style="2" customWidth="1"/>
    <col min="46" max="16384" width="9" style="2"/>
  </cols>
  <sheetData>
    <row r="1" spans="1:55" ht="26.25" customHeight="1" x14ac:dyDescent="0.2">
      <c r="A1" s="288" t="s">
        <v>271</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1"/>
    </row>
    <row r="2" spans="1:55" ht="21.6"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55" ht="22.2" customHeight="1" x14ac:dyDescent="0.2">
      <c r="A3" s="14" t="s">
        <v>35</v>
      </c>
      <c r="B3" s="12"/>
      <c r="C3" s="12"/>
      <c r="D3" s="12"/>
      <c r="E3" s="12"/>
      <c r="F3" s="12"/>
      <c r="G3" s="13"/>
      <c r="H3" s="13"/>
      <c r="I3" s="13"/>
      <c r="J3" s="13"/>
      <c r="K3" s="13"/>
      <c r="L3" s="13"/>
      <c r="M3" s="13"/>
      <c r="N3" s="13"/>
      <c r="O3" s="13"/>
      <c r="P3" s="13"/>
      <c r="Q3" s="13"/>
      <c r="R3" s="13"/>
      <c r="S3" s="13"/>
      <c r="T3" s="13"/>
      <c r="U3" s="289" t="s">
        <v>257</v>
      </c>
      <c r="V3" s="289"/>
      <c r="W3" s="289"/>
      <c r="X3" s="289"/>
      <c r="Y3" s="289"/>
      <c r="Z3" s="289"/>
      <c r="AA3" s="289"/>
      <c r="AB3" s="289"/>
      <c r="AC3" s="289"/>
      <c r="AD3" s="35"/>
    </row>
    <row r="4" spans="1:55" ht="42.6" customHeight="1" x14ac:dyDescent="0.2">
      <c r="A4" s="206" t="s">
        <v>7</v>
      </c>
      <c r="B4" s="239"/>
      <c r="C4" s="239"/>
      <c r="D4" s="240"/>
      <c r="E4" s="266" t="s">
        <v>256</v>
      </c>
      <c r="F4" s="267"/>
      <c r="G4" s="267"/>
      <c r="H4" s="267"/>
      <c r="I4" s="267"/>
      <c r="J4" s="267"/>
      <c r="K4" s="267"/>
      <c r="L4" s="267"/>
      <c r="M4" s="267"/>
      <c r="N4" s="267"/>
      <c r="O4" s="267"/>
      <c r="P4" s="267"/>
      <c r="Q4" s="267"/>
      <c r="R4" s="267"/>
      <c r="S4" s="267"/>
      <c r="T4" s="267"/>
      <c r="U4" s="267"/>
      <c r="V4" s="267"/>
      <c r="W4" s="267"/>
      <c r="X4" s="267"/>
      <c r="Y4" s="267"/>
      <c r="Z4" s="267"/>
      <c r="AA4" s="267"/>
      <c r="AB4" s="267"/>
      <c r="AC4" s="268"/>
      <c r="AD4" s="36"/>
    </row>
    <row r="5" spans="1:55" ht="22.2" customHeight="1" x14ac:dyDescent="0.2">
      <c r="A5" s="290" t="s">
        <v>5</v>
      </c>
      <c r="B5" s="291"/>
      <c r="C5" s="291"/>
      <c r="D5" s="291"/>
      <c r="E5" s="292" t="s">
        <v>259</v>
      </c>
      <c r="F5" s="293"/>
      <c r="G5" s="293"/>
      <c r="H5" s="293"/>
      <c r="I5" s="293"/>
      <c r="J5" s="293"/>
      <c r="K5" s="293"/>
      <c r="L5" s="293"/>
      <c r="M5" s="293"/>
      <c r="N5" s="293"/>
      <c r="O5" s="293"/>
      <c r="P5" s="293"/>
      <c r="Q5" s="293"/>
      <c r="R5" s="293"/>
      <c r="S5" s="293"/>
      <c r="T5" s="293"/>
      <c r="U5" s="293"/>
      <c r="V5" s="293"/>
      <c r="W5" s="293"/>
      <c r="X5" s="293"/>
      <c r="Y5" s="293"/>
      <c r="Z5" s="293"/>
      <c r="AA5" s="293"/>
      <c r="AB5" s="293"/>
      <c r="AC5" s="294"/>
      <c r="AD5" s="37"/>
      <c r="BB5" s="284" t="s">
        <v>16</v>
      </c>
      <c r="BC5" s="284"/>
    </row>
    <row r="6" spans="1:55" ht="22.2" customHeight="1" x14ac:dyDescent="0.2">
      <c r="A6" s="285" t="s">
        <v>6</v>
      </c>
      <c r="B6" s="286"/>
      <c r="C6" s="286"/>
      <c r="D6" s="286"/>
      <c r="E6" s="287" t="s">
        <v>260</v>
      </c>
      <c r="F6" s="161"/>
      <c r="G6" s="161" t="s">
        <v>261</v>
      </c>
      <c r="H6" s="161"/>
      <c r="I6" s="17" t="s">
        <v>19</v>
      </c>
      <c r="J6" s="161" t="s">
        <v>262</v>
      </c>
      <c r="K6" s="161"/>
      <c r="L6" s="17" t="s">
        <v>20</v>
      </c>
      <c r="M6" s="161" t="s">
        <v>263</v>
      </c>
      <c r="N6" s="161"/>
      <c r="O6" s="17" t="s">
        <v>21</v>
      </c>
      <c r="P6" s="161" t="s">
        <v>18</v>
      </c>
      <c r="Q6" s="161"/>
      <c r="R6" s="161" t="s">
        <v>17</v>
      </c>
      <c r="S6" s="161"/>
      <c r="T6" s="161" t="s">
        <v>264</v>
      </c>
      <c r="U6" s="161"/>
      <c r="V6" s="17" t="s">
        <v>19</v>
      </c>
      <c r="W6" s="161" t="s">
        <v>265</v>
      </c>
      <c r="X6" s="161"/>
      <c r="Y6" s="17" t="s">
        <v>20</v>
      </c>
      <c r="Z6" s="161" t="s">
        <v>261</v>
      </c>
      <c r="AA6" s="161"/>
      <c r="AB6" s="17" t="s">
        <v>21</v>
      </c>
      <c r="AC6" s="21"/>
      <c r="AD6" s="38"/>
    </row>
    <row r="7" spans="1:55" ht="22.2" customHeight="1" x14ac:dyDescent="0.2">
      <c r="A7" s="265" t="s">
        <v>11</v>
      </c>
      <c r="B7" s="265"/>
      <c r="C7" s="265"/>
      <c r="D7" s="265"/>
      <c r="E7" s="287" t="s">
        <v>50</v>
      </c>
      <c r="F7" s="161"/>
      <c r="G7" s="295"/>
      <c r="H7" s="265" t="s">
        <v>171</v>
      </c>
      <c r="I7" s="265"/>
      <c r="J7" s="265"/>
      <c r="K7" s="265"/>
      <c r="L7" s="265"/>
      <c r="M7" s="296" t="s">
        <v>53</v>
      </c>
      <c r="N7" s="296"/>
      <c r="O7" s="265" t="s">
        <v>169</v>
      </c>
      <c r="P7" s="265"/>
      <c r="Q7" s="265"/>
      <c r="R7" s="265"/>
      <c r="S7" s="265"/>
      <c r="T7" s="296" t="s">
        <v>53</v>
      </c>
      <c r="U7" s="296"/>
      <c r="V7" s="265" t="s">
        <v>170</v>
      </c>
      <c r="W7" s="265"/>
      <c r="X7" s="265"/>
      <c r="Y7" s="265"/>
      <c r="Z7" s="265"/>
      <c r="AA7" s="265"/>
      <c r="AB7" s="296" t="s">
        <v>53</v>
      </c>
      <c r="AC7" s="296"/>
      <c r="AD7" s="39"/>
    </row>
    <row r="8" spans="1:55" ht="22.2" customHeight="1" x14ac:dyDescent="0.2">
      <c r="A8" s="265" t="s">
        <v>25</v>
      </c>
      <c r="B8" s="265"/>
      <c r="C8" s="265"/>
      <c r="D8" s="265"/>
      <c r="E8" s="266" t="s">
        <v>258</v>
      </c>
      <c r="F8" s="267"/>
      <c r="G8" s="267"/>
      <c r="H8" s="267"/>
      <c r="I8" s="267"/>
      <c r="J8" s="267"/>
      <c r="K8" s="267"/>
      <c r="L8" s="267"/>
      <c r="M8" s="267"/>
      <c r="N8" s="267"/>
      <c r="O8" s="267"/>
      <c r="P8" s="267"/>
      <c r="Q8" s="267"/>
      <c r="R8" s="267"/>
      <c r="S8" s="267"/>
      <c r="T8" s="267"/>
      <c r="U8" s="267"/>
      <c r="V8" s="267"/>
      <c r="W8" s="267"/>
      <c r="X8" s="267"/>
      <c r="Y8" s="267"/>
      <c r="Z8" s="267"/>
      <c r="AA8" s="267"/>
      <c r="AB8" s="267"/>
      <c r="AC8" s="268"/>
      <c r="AD8" s="36"/>
    </row>
    <row r="9" spans="1:55" ht="22.2"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55" ht="22.2" customHeight="1" x14ac:dyDescent="0.15">
      <c r="A10" s="15" t="s">
        <v>36</v>
      </c>
      <c r="B10" s="13"/>
      <c r="C10" s="13"/>
      <c r="D10" s="13"/>
      <c r="E10" s="13"/>
      <c r="F10" s="13"/>
      <c r="G10" s="24"/>
      <c r="H10" s="13"/>
      <c r="I10" s="13"/>
      <c r="J10" s="13"/>
      <c r="K10" s="13"/>
      <c r="L10" s="13"/>
      <c r="M10" s="13"/>
      <c r="N10" s="13"/>
      <c r="O10" s="13"/>
      <c r="P10" s="13"/>
      <c r="Q10" s="13"/>
      <c r="R10" s="13"/>
      <c r="S10" s="13"/>
      <c r="T10" s="238" t="s">
        <v>49</v>
      </c>
      <c r="U10" s="238"/>
      <c r="V10" s="238"/>
      <c r="W10" s="238"/>
      <c r="X10" s="238"/>
      <c r="Y10" s="238"/>
      <c r="Z10" s="238"/>
      <c r="AA10" s="238"/>
      <c r="AB10" s="238"/>
      <c r="AC10" s="238"/>
      <c r="AD10" s="40"/>
      <c r="AE10" s="269" t="s">
        <v>191</v>
      </c>
      <c r="AF10" s="269"/>
      <c r="AG10" s="269"/>
      <c r="AH10" s="269"/>
      <c r="AI10" s="269"/>
      <c r="AJ10" s="269"/>
      <c r="AK10" s="269"/>
      <c r="AL10" s="269"/>
      <c r="AM10" s="269"/>
      <c r="AN10" s="269"/>
      <c r="AO10" s="269"/>
      <c r="AP10" s="269"/>
      <c r="AQ10" s="269"/>
      <c r="AR10" s="269"/>
      <c r="AS10" s="269"/>
    </row>
    <row r="11" spans="1:55" ht="13.2" customHeight="1" x14ac:dyDescent="0.2">
      <c r="A11" s="270"/>
      <c r="B11" s="271"/>
      <c r="C11" s="271"/>
      <c r="D11" s="271"/>
      <c r="E11" s="186" t="s">
        <v>10</v>
      </c>
      <c r="F11" s="186"/>
      <c r="G11" s="272"/>
      <c r="H11" s="273"/>
      <c r="I11" s="273"/>
      <c r="J11" s="273"/>
      <c r="K11" s="273"/>
      <c r="L11" s="273"/>
      <c r="M11" s="274"/>
      <c r="N11" s="186" t="s">
        <v>85</v>
      </c>
      <c r="O11" s="186"/>
      <c r="P11" s="272"/>
      <c r="Q11" s="273"/>
      <c r="R11" s="273"/>
      <c r="S11" s="273"/>
      <c r="T11" s="273"/>
      <c r="U11" s="273"/>
      <c r="V11" s="274"/>
      <c r="W11" s="275" t="s">
        <v>84</v>
      </c>
      <c r="X11" s="275"/>
      <c r="Y11" s="275"/>
      <c r="Z11" s="278" t="s">
        <v>4</v>
      </c>
      <c r="AA11" s="279"/>
      <c r="AB11" s="279"/>
      <c r="AC11" s="280"/>
      <c r="AD11" s="26"/>
      <c r="AE11" s="186" t="s">
        <v>85</v>
      </c>
      <c r="AF11" s="186"/>
      <c r="AG11" s="272"/>
      <c r="AH11" s="273"/>
      <c r="AI11" s="273"/>
      <c r="AJ11" s="273"/>
      <c r="AK11" s="273"/>
      <c r="AL11" s="273"/>
      <c r="AM11" s="273"/>
      <c r="AN11" s="273"/>
      <c r="AO11" s="273"/>
      <c r="AP11" s="273"/>
      <c r="AQ11" s="186" t="s">
        <v>4</v>
      </c>
      <c r="AR11" s="186"/>
      <c r="AS11" s="186"/>
    </row>
    <row r="12" spans="1:55" s="3" customFormat="1" ht="12.6" x14ac:dyDescent="0.2">
      <c r="A12" s="271"/>
      <c r="B12" s="271"/>
      <c r="C12" s="271"/>
      <c r="D12" s="271"/>
      <c r="E12" s="186"/>
      <c r="F12" s="186"/>
      <c r="G12" s="186"/>
      <c r="H12" s="262" t="s">
        <v>3</v>
      </c>
      <c r="I12" s="263"/>
      <c r="J12" s="263"/>
      <c r="K12" s="262" t="s">
        <v>15</v>
      </c>
      <c r="L12" s="263"/>
      <c r="M12" s="264"/>
      <c r="N12" s="186"/>
      <c r="O12" s="186"/>
      <c r="P12" s="186"/>
      <c r="Q12" s="262" t="s">
        <v>3</v>
      </c>
      <c r="R12" s="263"/>
      <c r="S12" s="263"/>
      <c r="T12" s="262" t="s">
        <v>15</v>
      </c>
      <c r="U12" s="263"/>
      <c r="V12" s="264"/>
      <c r="W12" s="275"/>
      <c r="X12" s="275"/>
      <c r="Y12" s="275"/>
      <c r="Z12" s="281"/>
      <c r="AA12" s="282"/>
      <c r="AB12" s="282"/>
      <c r="AC12" s="283"/>
      <c r="AD12" s="26"/>
      <c r="AE12" s="186"/>
      <c r="AF12" s="186"/>
      <c r="AG12" s="186"/>
      <c r="AH12" s="262" t="s">
        <v>3</v>
      </c>
      <c r="AI12" s="263"/>
      <c r="AJ12" s="263"/>
      <c r="AK12" s="262" t="s">
        <v>15</v>
      </c>
      <c r="AL12" s="263"/>
      <c r="AM12" s="264"/>
      <c r="AN12" s="276" t="s">
        <v>89</v>
      </c>
      <c r="AO12" s="277"/>
      <c r="AP12" s="277"/>
      <c r="AQ12" s="186"/>
      <c r="AR12" s="186"/>
      <c r="AS12" s="186"/>
    </row>
    <row r="13" spans="1:55" ht="22.2" customHeight="1" x14ac:dyDescent="0.2">
      <c r="A13" s="186" t="s">
        <v>87</v>
      </c>
      <c r="B13" s="255"/>
      <c r="C13" s="255"/>
      <c r="D13" s="255"/>
      <c r="E13" s="256">
        <v>7</v>
      </c>
      <c r="F13" s="256"/>
      <c r="G13" s="256"/>
      <c r="H13" s="256">
        <v>7</v>
      </c>
      <c r="I13" s="256"/>
      <c r="J13" s="256"/>
      <c r="K13" s="256">
        <v>0</v>
      </c>
      <c r="L13" s="256"/>
      <c r="M13" s="256"/>
      <c r="N13" s="256">
        <v>10</v>
      </c>
      <c r="O13" s="256"/>
      <c r="P13" s="256"/>
      <c r="Q13" s="256">
        <v>0</v>
      </c>
      <c r="R13" s="256"/>
      <c r="S13" s="256"/>
      <c r="T13" s="256">
        <v>10</v>
      </c>
      <c r="U13" s="256"/>
      <c r="V13" s="256"/>
      <c r="W13" s="257">
        <v>1</v>
      </c>
      <c r="X13" s="257"/>
      <c r="Y13" s="257"/>
      <c r="Z13" s="249">
        <f>E13+N13+W13</f>
        <v>18</v>
      </c>
      <c r="AA13" s="250"/>
      <c r="AB13" s="250"/>
      <c r="AC13" s="251"/>
      <c r="AD13" s="41"/>
      <c r="AE13" s="256"/>
      <c r="AF13" s="256"/>
      <c r="AG13" s="256"/>
      <c r="AH13" s="256"/>
      <c r="AI13" s="256"/>
      <c r="AJ13" s="256"/>
      <c r="AK13" s="256"/>
      <c r="AL13" s="256"/>
      <c r="AM13" s="256"/>
      <c r="AN13" s="257"/>
      <c r="AO13" s="257"/>
      <c r="AP13" s="257"/>
      <c r="AQ13" s="258">
        <v>0</v>
      </c>
      <c r="AR13" s="258"/>
      <c r="AS13" s="258"/>
    </row>
    <row r="14" spans="1:55" ht="22.2" customHeight="1" x14ac:dyDescent="0.2">
      <c r="A14" s="259"/>
      <c r="B14" s="260"/>
      <c r="C14" s="260"/>
      <c r="D14" s="260"/>
      <c r="E14" s="260"/>
      <c r="F14" s="260"/>
      <c r="G14" s="261"/>
      <c r="H14" s="206" t="s">
        <v>266</v>
      </c>
      <c r="I14" s="239"/>
      <c r="J14" s="240"/>
      <c r="K14" s="206" t="s">
        <v>267</v>
      </c>
      <c r="L14" s="239"/>
      <c r="M14" s="240"/>
      <c r="N14" s="206" t="s">
        <v>268</v>
      </c>
      <c r="O14" s="239"/>
      <c r="P14" s="240"/>
      <c r="Q14" s="206" t="s">
        <v>269</v>
      </c>
      <c r="R14" s="239"/>
      <c r="S14" s="240"/>
      <c r="T14" s="206" t="s">
        <v>270</v>
      </c>
      <c r="U14" s="239"/>
      <c r="V14" s="240"/>
      <c r="W14" s="206" t="s">
        <v>37</v>
      </c>
      <c r="X14" s="239"/>
      <c r="Y14" s="239"/>
      <c r="Z14" s="239"/>
      <c r="AA14" s="239"/>
      <c r="AB14" s="239"/>
      <c r="AC14" s="240"/>
      <c r="AD14" s="41"/>
    </row>
    <row r="15" spans="1:55" ht="22.2" customHeight="1" x14ac:dyDescent="0.2">
      <c r="A15" s="206" t="s">
        <v>86</v>
      </c>
      <c r="B15" s="239"/>
      <c r="C15" s="239"/>
      <c r="D15" s="239"/>
      <c r="E15" s="239"/>
      <c r="F15" s="239"/>
      <c r="G15" s="240"/>
      <c r="H15" s="249">
        <v>9</v>
      </c>
      <c r="I15" s="250"/>
      <c r="J15" s="251"/>
      <c r="K15" s="249">
        <v>2</v>
      </c>
      <c r="L15" s="250"/>
      <c r="M15" s="251"/>
      <c r="N15" s="249">
        <v>5</v>
      </c>
      <c r="O15" s="250"/>
      <c r="P15" s="251"/>
      <c r="Q15" s="249">
        <v>4</v>
      </c>
      <c r="R15" s="250"/>
      <c r="S15" s="251"/>
      <c r="T15" s="249"/>
      <c r="U15" s="250"/>
      <c r="V15" s="251"/>
      <c r="W15" s="252"/>
      <c r="X15" s="253"/>
      <c r="Y15" s="253"/>
      <c r="Z15" s="253"/>
      <c r="AA15" s="253"/>
      <c r="AB15" s="253"/>
      <c r="AC15" s="254"/>
      <c r="AD15" s="41"/>
    </row>
    <row r="16" spans="1:55" ht="22.2" customHeight="1" x14ac:dyDescent="0.2">
      <c r="A16" s="11"/>
      <c r="B16" s="11"/>
      <c r="C16" s="11"/>
      <c r="D16" s="11"/>
      <c r="E16" s="11"/>
      <c r="F16" s="11"/>
      <c r="G16" s="11"/>
      <c r="H16" s="11"/>
      <c r="I16" s="11"/>
      <c r="J16" s="11"/>
      <c r="K16" s="11"/>
      <c r="L16" s="11"/>
      <c r="M16" s="11"/>
      <c r="N16" s="11"/>
      <c r="O16" s="11"/>
      <c r="P16" s="11"/>
      <c r="Q16" s="27"/>
      <c r="R16" s="27"/>
      <c r="S16" s="27"/>
      <c r="T16" s="27"/>
      <c r="U16" s="27"/>
      <c r="V16" s="27"/>
      <c r="W16" s="27"/>
      <c r="X16" s="27"/>
      <c r="Y16" s="27"/>
      <c r="Z16" s="27"/>
      <c r="AA16" s="27"/>
      <c r="AB16" s="27"/>
      <c r="AC16" s="27"/>
      <c r="AD16" s="27"/>
    </row>
    <row r="17" spans="1:34" ht="22.2" customHeight="1" x14ac:dyDescent="0.2">
      <c r="A17" s="23" t="s">
        <v>59</v>
      </c>
      <c r="B17" s="16"/>
      <c r="C17" s="16"/>
      <c r="D17" s="16"/>
      <c r="E17" s="16"/>
      <c r="F17" s="16"/>
      <c r="G17" s="16"/>
      <c r="H17" s="16"/>
      <c r="I17" s="16"/>
      <c r="J17" s="16"/>
      <c r="K17" s="16"/>
      <c r="L17" s="16"/>
      <c r="M17" s="16"/>
      <c r="N17" s="16"/>
      <c r="O17" s="16"/>
      <c r="P17" s="16"/>
      <c r="Q17" s="16"/>
      <c r="R17" s="16"/>
      <c r="S17" s="16"/>
      <c r="T17" s="16"/>
      <c r="U17" s="16"/>
      <c r="AB17" s="16"/>
      <c r="AC17" s="16"/>
      <c r="AD17" s="16"/>
    </row>
    <row r="18" spans="1:34" ht="22.2" customHeight="1" x14ac:dyDescent="0.2">
      <c r="A18" s="255" t="s">
        <v>158</v>
      </c>
      <c r="B18" s="255"/>
      <c r="C18" s="255"/>
      <c r="D18" s="255"/>
      <c r="E18" s="255"/>
      <c r="F18" s="255"/>
      <c r="G18" s="255"/>
      <c r="H18" s="206" t="s">
        <v>266</v>
      </c>
      <c r="I18" s="239"/>
      <c r="J18" s="240"/>
      <c r="K18" s="206" t="s">
        <v>267</v>
      </c>
      <c r="L18" s="239"/>
      <c r="M18" s="240"/>
      <c r="N18" s="206" t="s">
        <v>268</v>
      </c>
      <c r="O18" s="239"/>
      <c r="P18" s="240"/>
      <c r="Q18" s="206" t="s">
        <v>269</v>
      </c>
      <c r="R18" s="239"/>
      <c r="S18" s="240"/>
      <c r="T18" s="206" t="s">
        <v>270</v>
      </c>
      <c r="U18" s="239"/>
      <c r="V18" s="240"/>
      <c r="W18" s="206" t="s">
        <v>37</v>
      </c>
      <c r="X18" s="239"/>
      <c r="Y18" s="239"/>
      <c r="Z18" s="239"/>
      <c r="AA18" s="239"/>
      <c r="AB18" s="239"/>
      <c r="AC18" s="240"/>
      <c r="AD18" s="42"/>
    </row>
    <row r="19" spans="1:34" ht="22.2" customHeight="1" x14ac:dyDescent="0.2">
      <c r="A19" s="241" t="s">
        <v>272</v>
      </c>
      <c r="B19" s="241"/>
      <c r="C19" s="241"/>
      <c r="D19" s="241"/>
      <c r="E19" s="241"/>
      <c r="F19" s="241"/>
      <c r="G19" s="241"/>
      <c r="H19" s="242">
        <v>19740</v>
      </c>
      <c r="I19" s="243"/>
      <c r="J19" s="243"/>
      <c r="K19" s="242">
        <v>10360</v>
      </c>
      <c r="L19" s="243"/>
      <c r="M19" s="243"/>
      <c r="N19" s="242">
        <v>11767</v>
      </c>
      <c r="O19" s="243"/>
      <c r="P19" s="243"/>
      <c r="Q19" s="242">
        <v>15266</v>
      </c>
      <c r="R19" s="243"/>
      <c r="S19" s="243"/>
      <c r="T19" s="242"/>
      <c r="U19" s="243"/>
      <c r="V19" s="243"/>
      <c r="W19" s="244"/>
      <c r="X19" s="245"/>
      <c r="Y19" s="245"/>
      <c r="Z19" s="245"/>
      <c r="AA19" s="245"/>
      <c r="AB19" s="245"/>
      <c r="AC19" s="246"/>
      <c r="AD19" s="43"/>
      <c r="AF19" s="25"/>
      <c r="AH19" s="25"/>
    </row>
    <row r="20" spans="1:34" ht="22.2" customHeight="1" x14ac:dyDescent="0.2">
      <c r="A20" s="241" t="s">
        <v>273</v>
      </c>
      <c r="B20" s="241"/>
      <c r="C20" s="241"/>
      <c r="D20" s="241"/>
      <c r="E20" s="241"/>
      <c r="F20" s="241"/>
      <c r="G20" s="241"/>
      <c r="H20" s="242">
        <v>307</v>
      </c>
      <c r="I20" s="243"/>
      <c r="J20" s="243"/>
      <c r="K20" s="242">
        <v>0</v>
      </c>
      <c r="L20" s="243"/>
      <c r="M20" s="243"/>
      <c r="N20" s="242">
        <v>162</v>
      </c>
      <c r="O20" s="243"/>
      <c r="P20" s="243"/>
      <c r="Q20" s="242">
        <v>233</v>
      </c>
      <c r="R20" s="243"/>
      <c r="S20" s="243"/>
      <c r="T20" s="242"/>
      <c r="U20" s="243"/>
      <c r="V20" s="243"/>
      <c r="W20" s="405" t="s">
        <v>277</v>
      </c>
      <c r="X20" s="406"/>
      <c r="Y20" s="406"/>
      <c r="Z20" s="406"/>
      <c r="AA20" s="406"/>
      <c r="AB20" s="406"/>
      <c r="AC20" s="407"/>
      <c r="AD20" s="43"/>
      <c r="AF20" s="25"/>
      <c r="AH20" s="25"/>
    </row>
    <row r="21" spans="1:34" ht="22.2" customHeight="1" x14ac:dyDescent="0.2">
      <c r="A21" s="241" t="s">
        <v>274</v>
      </c>
      <c r="B21" s="241"/>
      <c r="C21" s="241"/>
      <c r="D21" s="241"/>
      <c r="E21" s="241"/>
      <c r="F21" s="241"/>
      <c r="G21" s="241"/>
      <c r="H21" s="242">
        <v>3934</v>
      </c>
      <c r="I21" s="243"/>
      <c r="J21" s="243"/>
      <c r="K21" s="242">
        <v>1588</v>
      </c>
      <c r="L21" s="243"/>
      <c r="M21" s="243"/>
      <c r="N21" s="242">
        <v>3155</v>
      </c>
      <c r="O21" s="243"/>
      <c r="P21" s="243"/>
      <c r="Q21" s="242">
        <v>4062</v>
      </c>
      <c r="R21" s="243"/>
      <c r="S21" s="243"/>
      <c r="T21" s="242"/>
      <c r="U21" s="243"/>
      <c r="V21" s="243"/>
      <c r="W21" s="244"/>
      <c r="X21" s="245"/>
      <c r="Y21" s="245"/>
      <c r="Z21" s="245"/>
      <c r="AA21" s="245"/>
      <c r="AB21" s="245"/>
      <c r="AC21" s="246"/>
      <c r="AD21" s="43"/>
      <c r="AF21" s="25"/>
      <c r="AH21" s="25"/>
    </row>
    <row r="22" spans="1:34" ht="22.2" customHeight="1" x14ac:dyDescent="0.2">
      <c r="A22" s="11"/>
      <c r="B22" s="11"/>
      <c r="C22" s="11"/>
      <c r="D22" s="11"/>
      <c r="E22" s="11"/>
      <c r="F22" s="11"/>
      <c r="G22" s="11"/>
      <c r="H22" s="11"/>
      <c r="I22" s="11"/>
      <c r="J22" s="11"/>
      <c r="K22" s="11"/>
      <c r="L22" s="11"/>
      <c r="M22" s="11"/>
      <c r="N22" s="11"/>
      <c r="O22" s="11"/>
      <c r="P22" s="11"/>
      <c r="Q22" s="27"/>
      <c r="R22" s="27"/>
      <c r="S22" s="27"/>
      <c r="T22" s="27"/>
      <c r="U22" s="27"/>
      <c r="V22" s="27"/>
      <c r="W22" s="27"/>
      <c r="X22" s="27"/>
      <c r="Y22" s="27"/>
      <c r="Z22" s="27"/>
      <c r="AA22" s="27"/>
      <c r="AB22" s="27"/>
      <c r="AC22" s="27"/>
      <c r="AD22" s="27"/>
    </row>
    <row r="23" spans="1:34" ht="22.2" customHeight="1" x14ac:dyDescent="0.15">
      <c r="A23" s="23" t="s">
        <v>58</v>
      </c>
      <c r="B23" s="16"/>
      <c r="C23" s="16"/>
      <c r="D23" s="16"/>
      <c r="E23" s="16"/>
      <c r="F23" s="16"/>
      <c r="G23" s="16"/>
      <c r="H23" s="16"/>
      <c r="I23" s="16"/>
      <c r="J23" s="16"/>
      <c r="K23" s="16"/>
      <c r="L23" s="16"/>
      <c r="M23" s="16"/>
      <c r="N23" s="16"/>
      <c r="O23" s="16"/>
      <c r="P23" s="16"/>
      <c r="Q23" s="16"/>
      <c r="R23" s="16"/>
      <c r="S23" s="16"/>
      <c r="T23" s="16"/>
      <c r="U23" s="16"/>
      <c r="V23" s="16"/>
      <c r="W23" s="238" t="s">
        <v>48</v>
      </c>
      <c r="X23" s="238"/>
      <c r="Y23" s="238"/>
      <c r="Z23" s="238"/>
      <c r="AA23" s="238"/>
      <c r="AB23" s="238"/>
      <c r="AC23" s="238"/>
      <c r="AD23" s="40"/>
    </row>
    <row r="24" spans="1:34" ht="22.2" customHeight="1" x14ac:dyDescent="0.2">
      <c r="A24" s="206" t="s">
        <v>39</v>
      </c>
      <c r="B24" s="207"/>
      <c r="C24" s="207"/>
      <c r="D24" s="207"/>
      <c r="E24" s="207"/>
      <c r="F24" s="207"/>
      <c r="G24" s="208"/>
      <c r="H24" s="206" t="s">
        <v>266</v>
      </c>
      <c r="I24" s="239"/>
      <c r="J24" s="240"/>
      <c r="K24" s="206" t="s">
        <v>267</v>
      </c>
      <c r="L24" s="239"/>
      <c r="M24" s="240"/>
      <c r="N24" s="206" t="s">
        <v>268</v>
      </c>
      <c r="O24" s="239"/>
      <c r="P24" s="240"/>
      <c r="Q24" s="206" t="s">
        <v>269</v>
      </c>
      <c r="R24" s="239"/>
      <c r="S24" s="240"/>
      <c r="T24" s="206" t="s">
        <v>270</v>
      </c>
      <c r="U24" s="239"/>
      <c r="V24" s="240"/>
      <c r="W24" s="206" t="s">
        <v>37</v>
      </c>
      <c r="X24" s="239"/>
      <c r="Y24" s="239"/>
      <c r="Z24" s="239"/>
      <c r="AA24" s="239"/>
      <c r="AB24" s="239"/>
      <c r="AC24" s="240"/>
      <c r="AD24" s="42"/>
    </row>
    <row r="25" spans="1:34" ht="22.2" customHeight="1" x14ac:dyDescent="0.2">
      <c r="A25" s="217" t="s">
        <v>28</v>
      </c>
      <c r="B25" s="235" t="s">
        <v>0</v>
      </c>
      <c r="C25" s="236"/>
      <c r="D25" s="236"/>
      <c r="E25" s="236"/>
      <c r="F25" s="236"/>
      <c r="G25" s="237"/>
      <c r="H25" s="215">
        <f>SUM(H26:J28)</f>
        <v>66782376</v>
      </c>
      <c r="I25" s="216"/>
      <c r="J25" s="216"/>
      <c r="K25" s="215">
        <f>SUM(K26:M28)</f>
        <v>65869734</v>
      </c>
      <c r="L25" s="216"/>
      <c r="M25" s="216"/>
      <c r="N25" s="215">
        <f>SUM(N26:P28)</f>
        <v>66564233</v>
      </c>
      <c r="O25" s="216"/>
      <c r="P25" s="216"/>
      <c r="Q25" s="215">
        <f>SUM(Q26:S28)</f>
        <v>68755870</v>
      </c>
      <c r="R25" s="216"/>
      <c r="S25" s="216"/>
      <c r="T25" s="215"/>
      <c r="U25" s="216"/>
      <c r="V25" s="216"/>
      <c r="W25" s="203"/>
      <c r="X25" s="204"/>
      <c r="Y25" s="204"/>
      <c r="Z25" s="204"/>
      <c r="AA25" s="204"/>
      <c r="AB25" s="204"/>
      <c r="AC25" s="205"/>
      <c r="AD25" s="44"/>
    </row>
    <row r="26" spans="1:34" ht="22.2" customHeight="1" x14ac:dyDescent="0.2">
      <c r="A26" s="217"/>
      <c r="B26" s="234"/>
      <c r="C26" s="223" t="s">
        <v>30</v>
      </c>
      <c r="D26" s="224"/>
      <c r="E26" s="224"/>
      <c r="F26" s="224"/>
      <c r="G26" s="224"/>
      <c r="H26" s="229">
        <v>63905316</v>
      </c>
      <c r="I26" s="408"/>
      <c r="J26" s="408"/>
      <c r="K26" s="229">
        <v>65191014</v>
      </c>
      <c r="L26" s="408"/>
      <c r="M26" s="408"/>
      <c r="N26" s="229">
        <v>64858173</v>
      </c>
      <c r="O26" s="408"/>
      <c r="P26" s="408"/>
      <c r="Q26" s="229">
        <v>66193640</v>
      </c>
      <c r="R26" s="230"/>
      <c r="S26" s="230"/>
      <c r="T26" s="229"/>
      <c r="U26" s="230"/>
      <c r="V26" s="230"/>
      <c r="W26" s="231"/>
      <c r="X26" s="232"/>
      <c r="Y26" s="232"/>
      <c r="Z26" s="232"/>
      <c r="AA26" s="232"/>
      <c r="AB26" s="232"/>
      <c r="AC26" s="233"/>
      <c r="AD26" s="28"/>
    </row>
    <row r="27" spans="1:34" ht="22.2" customHeight="1" x14ac:dyDescent="0.2">
      <c r="A27" s="217"/>
      <c r="B27" s="234"/>
      <c r="C27" s="223" t="s">
        <v>27</v>
      </c>
      <c r="D27" s="224"/>
      <c r="E27" s="224"/>
      <c r="F27" s="224"/>
      <c r="G27" s="224"/>
      <c r="H27" s="229">
        <v>0</v>
      </c>
      <c r="I27" s="230"/>
      <c r="J27" s="230"/>
      <c r="K27" s="229">
        <v>0</v>
      </c>
      <c r="L27" s="230"/>
      <c r="M27" s="230"/>
      <c r="N27" s="229">
        <v>0</v>
      </c>
      <c r="O27" s="230"/>
      <c r="P27" s="230"/>
      <c r="Q27" s="229">
        <v>0</v>
      </c>
      <c r="R27" s="230"/>
      <c r="S27" s="230"/>
      <c r="T27" s="229"/>
      <c r="U27" s="230"/>
      <c r="V27" s="230"/>
      <c r="W27" s="231"/>
      <c r="X27" s="232"/>
      <c r="Y27" s="232"/>
      <c r="Z27" s="232"/>
      <c r="AA27" s="232"/>
      <c r="AB27" s="232"/>
      <c r="AC27" s="233"/>
      <c r="AD27" s="28"/>
    </row>
    <row r="28" spans="1:34" ht="22.2" customHeight="1" x14ac:dyDescent="0.2">
      <c r="A28" s="217"/>
      <c r="B28" s="234"/>
      <c r="C28" s="223" t="s">
        <v>29</v>
      </c>
      <c r="D28" s="224"/>
      <c r="E28" s="224"/>
      <c r="F28" s="224"/>
      <c r="G28" s="224"/>
      <c r="H28" s="229">
        <v>2877060</v>
      </c>
      <c r="I28" s="230"/>
      <c r="J28" s="230"/>
      <c r="K28" s="229">
        <v>678720</v>
      </c>
      <c r="L28" s="230"/>
      <c r="M28" s="230"/>
      <c r="N28" s="229">
        <v>1706060</v>
      </c>
      <c r="O28" s="230"/>
      <c r="P28" s="230"/>
      <c r="Q28" s="229">
        <v>2562230</v>
      </c>
      <c r="R28" s="230"/>
      <c r="S28" s="230"/>
      <c r="T28" s="229"/>
      <c r="U28" s="230"/>
      <c r="V28" s="230"/>
      <c r="W28" s="231"/>
      <c r="X28" s="232"/>
      <c r="Y28" s="232"/>
      <c r="Z28" s="232"/>
      <c r="AA28" s="232"/>
      <c r="AB28" s="232"/>
      <c r="AC28" s="233"/>
      <c r="AD28" s="28"/>
    </row>
    <row r="29" spans="1:34" ht="22.2" customHeight="1" x14ac:dyDescent="0.2">
      <c r="A29" s="217"/>
      <c r="B29" s="218" t="s">
        <v>1</v>
      </c>
      <c r="C29" s="219"/>
      <c r="D29" s="219"/>
      <c r="E29" s="219"/>
      <c r="F29" s="219"/>
      <c r="G29" s="219"/>
      <c r="H29" s="220">
        <f>SUM(H30:J35)</f>
        <v>60763226</v>
      </c>
      <c r="I29" s="221"/>
      <c r="J29" s="222"/>
      <c r="K29" s="220">
        <f>SUM(K30:M35)</f>
        <v>64748608</v>
      </c>
      <c r="L29" s="221"/>
      <c r="M29" s="222"/>
      <c r="N29" s="220">
        <f>SUM(N30:P35)</f>
        <v>66393776</v>
      </c>
      <c r="O29" s="221"/>
      <c r="P29" s="222"/>
      <c r="Q29" s="220">
        <f>SUM(Q30:S35)</f>
        <v>68516870</v>
      </c>
      <c r="R29" s="221"/>
      <c r="S29" s="222"/>
      <c r="T29" s="220"/>
      <c r="U29" s="221"/>
      <c r="V29" s="222"/>
      <c r="W29" s="203"/>
      <c r="X29" s="204"/>
      <c r="Y29" s="204"/>
      <c r="Z29" s="204"/>
      <c r="AA29" s="204"/>
      <c r="AB29" s="204"/>
      <c r="AC29" s="205"/>
      <c r="AD29" s="44"/>
    </row>
    <row r="30" spans="1:34" ht="22.2" customHeight="1" x14ac:dyDescent="0.2">
      <c r="A30" s="217"/>
      <c r="B30" s="228"/>
      <c r="C30" s="223" t="s">
        <v>12</v>
      </c>
      <c r="D30" s="224"/>
      <c r="E30" s="224"/>
      <c r="F30" s="224"/>
      <c r="G30" s="224"/>
      <c r="H30" s="209">
        <v>44016323</v>
      </c>
      <c r="I30" s="210"/>
      <c r="J30" s="210"/>
      <c r="K30" s="209">
        <v>49938297</v>
      </c>
      <c r="L30" s="210"/>
      <c r="M30" s="210"/>
      <c r="N30" s="209">
        <v>50945504</v>
      </c>
      <c r="O30" s="210"/>
      <c r="P30" s="210"/>
      <c r="Q30" s="209">
        <v>48203668</v>
      </c>
      <c r="R30" s="210"/>
      <c r="S30" s="210"/>
      <c r="T30" s="209"/>
      <c r="U30" s="210"/>
      <c r="V30" s="210"/>
      <c r="W30" s="225"/>
      <c r="X30" s="226"/>
      <c r="Y30" s="226"/>
      <c r="Z30" s="226"/>
      <c r="AA30" s="226"/>
      <c r="AB30" s="226"/>
      <c r="AC30" s="227"/>
      <c r="AD30" s="45"/>
    </row>
    <row r="31" spans="1:34" ht="22.2" customHeight="1" x14ac:dyDescent="0.2">
      <c r="A31" s="217"/>
      <c r="B31" s="165"/>
      <c r="C31" s="223" t="s">
        <v>8</v>
      </c>
      <c r="D31" s="224"/>
      <c r="E31" s="224"/>
      <c r="F31" s="224"/>
      <c r="G31" s="224"/>
      <c r="H31" s="209">
        <v>0</v>
      </c>
      <c r="I31" s="210"/>
      <c r="J31" s="210"/>
      <c r="K31" s="209">
        <v>0</v>
      </c>
      <c r="L31" s="210"/>
      <c r="M31" s="210"/>
      <c r="N31" s="209">
        <v>0</v>
      </c>
      <c r="O31" s="210"/>
      <c r="P31" s="210"/>
      <c r="Q31" s="209">
        <v>0</v>
      </c>
      <c r="R31" s="210"/>
      <c r="S31" s="210"/>
      <c r="T31" s="209"/>
      <c r="U31" s="210"/>
      <c r="V31" s="210"/>
      <c r="W31" s="225"/>
      <c r="X31" s="226"/>
      <c r="Y31" s="226"/>
      <c r="Z31" s="226"/>
      <c r="AA31" s="226"/>
      <c r="AB31" s="226"/>
      <c r="AC31" s="227"/>
      <c r="AD31" s="45"/>
    </row>
    <row r="32" spans="1:34" ht="22.2" customHeight="1" x14ac:dyDescent="0.2">
      <c r="A32" s="217"/>
      <c r="B32" s="165"/>
      <c r="C32" s="223" t="s">
        <v>9</v>
      </c>
      <c r="D32" s="224"/>
      <c r="E32" s="224"/>
      <c r="F32" s="224"/>
      <c r="G32" s="224"/>
      <c r="H32" s="209">
        <v>203954</v>
      </c>
      <c r="I32" s="210"/>
      <c r="J32" s="210"/>
      <c r="K32" s="209">
        <v>335676</v>
      </c>
      <c r="L32" s="210"/>
      <c r="M32" s="210"/>
      <c r="N32" s="209">
        <v>549266</v>
      </c>
      <c r="O32" s="210"/>
      <c r="P32" s="210"/>
      <c r="Q32" s="209">
        <v>2627218</v>
      </c>
      <c r="R32" s="210"/>
      <c r="S32" s="210"/>
      <c r="T32" s="209"/>
      <c r="U32" s="210"/>
      <c r="V32" s="210"/>
      <c r="W32" s="225"/>
      <c r="X32" s="226"/>
      <c r="Y32" s="226"/>
      <c r="Z32" s="226"/>
      <c r="AA32" s="226"/>
      <c r="AB32" s="226"/>
      <c r="AC32" s="227"/>
      <c r="AD32" s="45"/>
    </row>
    <row r="33" spans="1:31" ht="22.2" customHeight="1" x14ac:dyDescent="0.2">
      <c r="A33" s="217"/>
      <c r="B33" s="165"/>
      <c r="C33" s="223" t="s">
        <v>13</v>
      </c>
      <c r="D33" s="224"/>
      <c r="E33" s="224"/>
      <c r="F33" s="224"/>
      <c r="G33" s="224"/>
      <c r="H33" s="209">
        <v>8472294</v>
      </c>
      <c r="I33" s="210"/>
      <c r="J33" s="210"/>
      <c r="K33" s="209">
        <v>6590836</v>
      </c>
      <c r="L33" s="210"/>
      <c r="M33" s="210"/>
      <c r="N33" s="209">
        <v>6596037</v>
      </c>
      <c r="O33" s="210"/>
      <c r="P33" s="210"/>
      <c r="Q33" s="209">
        <v>8172538</v>
      </c>
      <c r="R33" s="210"/>
      <c r="S33" s="210"/>
      <c r="T33" s="209"/>
      <c r="U33" s="210"/>
      <c r="V33" s="210"/>
      <c r="W33" s="225"/>
      <c r="X33" s="226"/>
      <c r="Y33" s="226"/>
      <c r="Z33" s="226"/>
      <c r="AA33" s="226"/>
      <c r="AB33" s="226"/>
      <c r="AC33" s="227"/>
      <c r="AD33" s="45"/>
    </row>
    <row r="34" spans="1:31" ht="22.2" customHeight="1" x14ac:dyDescent="0.2">
      <c r="A34" s="217"/>
      <c r="B34" s="165"/>
      <c r="C34" s="223" t="s">
        <v>14</v>
      </c>
      <c r="D34" s="224"/>
      <c r="E34" s="224"/>
      <c r="F34" s="224"/>
      <c r="G34" s="224"/>
      <c r="H34" s="209">
        <v>2582555</v>
      </c>
      <c r="I34" s="210"/>
      <c r="J34" s="210"/>
      <c r="K34" s="209">
        <v>2246699</v>
      </c>
      <c r="L34" s="210"/>
      <c r="M34" s="210"/>
      <c r="N34" s="209">
        <v>2650369</v>
      </c>
      <c r="O34" s="210"/>
      <c r="P34" s="210"/>
      <c r="Q34" s="209">
        <v>3949446</v>
      </c>
      <c r="R34" s="210"/>
      <c r="S34" s="210"/>
      <c r="T34" s="209"/>
      <c r="U34" s="210"/>
      <c r="V34" s="210"/>
      <c r="W34" s="225"/>
      <c r="X34" s="226"/>
      <c r="Y34" s="226"/>
      <c r="Z34" s="226"/>
      <c r="AA34" s="226"/>
      <c r="AB34" s="226"/>
      <c r="AC34" s="227"/>
      <c r="AD34" s="45"/>
    </row>
    <row r="35" spans="1:31" ht="22.2" customHeight="1" x14ac:dyDescent="0.2">
      <c r="A35" s="217"/>
      <c r="B35" s="165"/>
      <c r="C35" s="223" t="s">
        <v>26</v>
      </c>
      <c r="D35" s="224"/>
      <c r="E35" s="224"/>
      <c r="F35" s="224"/>
      <c r="G35" s="224"/>
      <c r="H35" s="209">
        <v>5488100</v>
      </c>
      <c r="I35" s="210"/>
      <c r="J35" s="210"/>
      <c r="K35" s="209">
        <v>5637100</v>
      </c>
      <c r="L35" s="210"/>
      <c r="M35" s="210"/>
      <c r="N35" s="209">
        <v>5652600</v>
      </c>
      <c r="O35" s="210"/>
      <c r="P35" s="210"/>
      <c r="Q35" s="209">
        <v>5564000</v>
      </c>
      <c r="R35" s="210"/>
      <c r="S35" s="210"/>
      <c r="T35" s="209"/>
      <c r="U35" s="210"/>
      <c r="V35" s="210"/>
      <c r="W35" s="225"/>
      <c r="X35" s="226"/>
      <c r="Y35" s="226"/>
      <c r="Z35" s="226"/>
      <c r="AA35" s="226"/>
      <c r="AB35" s="226"/>
      <c r="AC35" s="227"/>
      <c r="AD35" s="45"/>
    </row>
    <row r="36" spans="1:31" ht="22.2" customHeight="1" x14ac:dyDescent="0.2">
      <c r="A36" s="217"/>
      <c r="B36" s="212" t="s">
        <v>2</v>
      </c>
      <c r="C36" s="213"/>
      <c r="D36" s="213"/>
      <c r="E36" s="213"/>
      <c r="F36" s="213"/>
      <c r="G36" s="214"/>
      <c r="H36" s="215">
        <f>H25-H29</f>
        <v>6019150</v>
      </c>
      <c r="I36" s="216"/>
      <c r="J36" s="216"/>
      <c r="K36" s="215">
        <f>K25-K29</f>
        <v>1121126</v>
      </c>
      <c r="L36" s="216"/>
      <c r="M36" s="216"/>
      <c r="N36" s="215">
        <f>N25-N29</f>
        <v>170457</v>
      </c>
      <c r="O36" s="216"/>
      <c r="P36" s="216"/>
      <c r="Q36" s="215">
        <f>Q25-Q29</f>
        <v>239000</v>
      </c>
      <c r="R36" s="216"/>
      <c r="S36" s="216"/>
      <c r="T36" s="215"/>
      <c r="U36" s="216"/>
      <c r="V36" s="216"/>
      <c r="W36" s="203"/>
      <c r="X36" s="204"/>
      <c r="Y36" s="204"/>
      <c r="Z36" s="204"/>
      <c r="AA36" s="204"/>
      <c r="AB36" s="204"/>
      <c r="AC36" s="205"/>
      <c r="AD36" s="44"/>
    </row>
    <row r="37" spans="1:31" ht="22.2" customHeight="1" x14ac:dyDescent="0.2">
      <c r="A37" s="206" t="s">
        <v>88</v>
      </c>
      <c r="B37" s="207"/>
      <c r="C37" s="207"/>
      <c r="D37" s="207"/>
      <c r="E37" s="207"/>
      <c r="F37" s="207"/>
      <c r="G37" s="208"/>
      <c r="H37" s="209">
        <v>63905316</v>
      </c>
      <c r="I37" s="210"/>
      <c r="J37" s="210"/>
      <c r="K37" s="209">
        <v>65191014</v>
      </c>
      <c r="L37" s="210"/>
      <c r="M37" s="210"/>
      <c r="N37" s="209">
        <v>65158233</v>
      </c>
      <c r="O37" s="210"/>
      <c r="P37" s="210"/>
      <c r="Q37" s="209">
        <v>67260000</v>
      </c>
      <c r="R37" s="210"/>
      <c r="S37" s="210"/>
      <c r="T37" s="209"/>
      <c r="U37" s="210"/>
      <c r="V37" s="210"/>
      <c r="W37" s="211"/>
      <c r="X37" s="211"/>
      <c r="Y37" s="211"/>
      <c r="Z37" s="211"/>
      <c r="AA37" s="211"/>
      <c r="AB37" s="211"/>
      <c r="AC37" s="211"/>
      <c r="AD37" s="44"/>
    </row>
    <row r="38" spans="1:31" ht="13.8" x14ac:dyDescent="0.2">
      <c r="A38" s="4"/>
      <c r="B38" s="5"/>
      <c r="C38" s="5"/>
      <c r="D38" s="5"/>
      <c r="E38" s="5"/>
      <c r="F38" s="5"/>
      <c r="G38" s="5"/>
      <c r="H38" s="6"/>
      <c r="I38" s="7"/>
      <c r="J38" s="7"/>
      <c r="K38" s="6"/>
      <c r="L38" s="7"/>
      <c r="M38" s="7"/>
      <c r="N38" s="6"/>
      <c r="O38" s="7"/>
      <c r="P38" s="7"/>
      <c r="Q38" s="6"/>
      <c r="R38" s="7"/>
      <c r="S38" s="7"/>
      <c r="T38" s="6"/>
      <c r="U38" s="7"/>
      <c r="V38" s="7"/>
      <c r="W38" s="6"/>
      <c r="X38" s="7"/>
      <c r="Y38" s="7"/>
      <c r="Z38" s="7"/>
      <c r="AA38" s="8"/>
      <c r="AB38" s="8"/>
      <c r="AC38" s="8"/>
      <c r="AD38" s="46"/>
    </row>
    <row r="39" spans="1:31" ht="22.2" customHeight="1" x14ac:dyDescent="0.2">
      <c r="A39" s="23" t="s">
        <v>38</v>
      </c>
      <c r="B39" s="19"/>
      <c r="C39" s="19"/>
      <c r="D39" s="19"/>
      <c r="E39" s="19"/>
      <c r="F39" s="19"/>
      <c r="G39" s="19"/>
      <c r="H39" s="18"/>
      <c r="I39" s="18"/>
      <c r="J39" s="18"/>
      <c r="K39" s="18"/>
      <c r="L39" s="18"/>
      <c r="M39" s="18"/>
      <c r="N39" s="18"/>
      <c r="O39" s="20"/>
      <c r="P39" s="20"/>
      <c r="Q39" s="20"/>
      <c r="R39" s="20"/>
      <c r="S39" s="20"/>
      <c r="T39" s="20"/>
      <c r="U39" s="20"/>
      <c r="V39" s="18"/>
      <c r="W39" s="18"/>
      <c r="X39" s="18"/>
      <c r="Y39" s="18"/>
      <c r="Z39" s="18"/>
      <c r="AA39" s="18"/>
      <c r="AB39" s="18"/>
      <c r="AC39" s="18"/>
      <c r="AD39" s="18"/>
    </row>
    <row r="40" spans="1:31" ht="13.2" customHeight="1" x14ac:dyDescent="0.2">
      <c r="A40" s="186" t="s">
        <v>39</v>
      </c>
      <c r="B40" s="186"/>
      <c r="C40" s="186"/>
      <c r="D40" s="186"/>
      <c r="E40" s="186"/>
      <c r="F40" s="186"/>
      <c r="G40" s="186"/>
      <c r="H40" s="187" t="s">
        <v>40</v>
      </c>
      <c r="I40" s="188"/>
      <c r="J40" s="188"/>
      <c r="K40" s="188"/>
      <c r="L40" s="188"/>
      <c r="M40" s="188"/>
      <c r="N40" s="188"/>
      <c r="O40" s="188"/>
      <c r="P40" s="188"/>
      <c r="Q40" s="188"/>
      <c r="R40" s="188"/>
      <c r="S40" s="189"/>
      <c r="T40" s="193" t="s">
        <v>63</v>
      </c>
      <c r="U40" s="194"/>
      <c r="V40" s="195"/>
      <c r="W40" s="199" t="s">
        <v>64</v>
      </c>
      <c r="X40" s="200"/>
      <c r="Y40" s="200"/>
      <c r="Z40" s="200"/>
      <c r="AA40" s="200"/>
      <c r="AB40" s="200"/>
      <c r="AC40" s="201"/>
      <c r="AD40" s="202"/>
      <c r="AE40" s="2"/>
    </row>
    <row r="41" spans="1:31" ht="12.6" customHeight="1" x14ac:dyDescent="0.2">
      <c r="A41" s="186"/>
      <c r="B41" s="186"/>
      <c r="C41" s="186"/>
      <c r="D41" s="186"/>
      <c r="E41" s="186"/>
      <c r="F41" s="186"/>
      <c r="G41" s="186"/>
      <c r="H41" s="190"/>
      <c r="I41" s="191"/>
      <c r="J41" s="191"/>
      <c r="K41" s="191"/>
      <c r="L41" s="191"/>
      <c r="M41" s="191"/>
      <c r="N41" s="191"/>
      <c r="O41" s="191"/>
      <c r="P41" s="191"/>
      <c r="Q41" s="191"/>
      <c r="R41" s="191"/>
      <c r="S41" s="192"/>
      <c r="T41" s="196"/>
      <c r="U41" s="197"/>
      <c r="V41" s="198"/>
      <c r="W41" s="199" t="s">
        <v>65</v>
      </c>
      <c r="X41" s="200"/>
      <c r="Y41" s="201"/>
      <c r="Z41" s="85" t="s">
        <v>172</v>
      </c>
      <c r="AA41" s="199" t="s">
        <v>66</v>
      </c>
      <c r="AB41" s="200"/>
      <c r="AC41" s="201"/>
      <c r="AD41" s="202"/>
      <c r="AE41" s="2"/>
    </row>
    <row r="42" spans="1:31" ht="36" customHeight="1" x14ac:dyDescent="0.2">
      <c r="A42" s="183" t="s">
        <v>46</v>
      </c>
      <c r="B42" s="69" t="s">
        <v>70</v>
      </c>
      <c r="C42" s="178" t="s">
        <v>41</v>
      </c>
      <c r="D42" s="178"/>
      <c r="E42" s="178"/>
      <c r="F42" s="178"/>
      <c r="G42" s="179"/>
      <c r="H42" s="173" t="s">
        <v>145</v>
      </c>
      <c r="I42" s="174"/>
      <c r="J42" s="174"/>
      <c r="K42" s="174"/>
      <c r="L42" s="174"/>
      <c r="M42" s="174"/>
      <c r="N42" s="174"/>
      <c r="O42" s="174"/>
      <c r="P42" s="174"/>
      <c r="Q42" s="174"/>
      <c r="R42" s="174"/>
      <c r="S42" s="175"/>
      <c r="T42" s="62">
        <v>5</v>
      </c>
      <c r="U42" s="63"/>
      <c r="V42" s="64">
        <v>5</v>
      </c>
      <c r="W42" s="56">
        <v>5</v>
      </c>
      <c r="X42" s="57" t="s">
        <v>62</v>
      </c>
      <c r="Y42" s="58">
        <v>5</v>
      </c>
      <c r="Z42" s="89" t="s">
        <v>173</v>
      </c>
      <c r="AA42" s="86">
        <f>W42</f>
        <v>5</v>
      </c>
      <c r="AB42" s="51" t="s">
        <v>62</v>
      </c>
      <c r="AC42" s="84">
        <f>Y42</f>
        <v>5</v>
      </c>
      <c r="AD42" s="33"/>
      <c r="AE42" s="2"/>
    </row>
    <row r="43" spans="1:31" ht="36" customHeight="1" x14ac:dyDescent="0.2">
      <c r="A43" s="184"/>
      <c r="B43" s="69" t="s">
        <v>71</v>
      </c>
      <c r="C43" s="178" t="s">
        <v>42</v>
      </c>
      <c r="D43" s="178"/>
      <c r="E43" s="178"/>
      <c r="F43" s="178"/>
      <c r="G43" s="179"/>
      <c r="H43" s="173" t="s">
        <v>144</v>
      </c>
      <c r="I43" s="174"/>
      <c r="J43" s="174"/>
      <c r="K43" s="174"/>
      <c r="L43" s="174"/>
      <c r="M43" s="174"/>
      <c r="N43" s="174"/>
      <c r="O43" s="174"/>
      <c r="P43" s="174"/>
      <c r="Q43" s="174"/>
      <c r="R43" s="174"/>
      <c r="S43" s="175"/>
      <c r="T43" s="62">
        <v>5</v>
      </c>
      <c r="U43" s="63" t="s">
        <v>62</v>
      </c>
      <c r="V43" s="64">
        <v>5</v>
      </c>
      <c r="W43" s="56">
        <v>5</v>
      </c>
      <c r="X43" s="57" t="s">
        <v>62</v>
      </c>
      <c r="Y43" s="58">
        <v>5</v>
      </c>
      <c r="Z43" s="89" t="s">
        <v>173</v>
      </c>
      <c r="AA43" s="86">
        <f>W43</f>
        <v>5</v>
      </c>
      <c r="AB43" s="51" t="s">
        <v>62</v>
      </c>
      <c r="AC43" s="84">
        <f>Y43</f>
        <v>5</v>
      </c>
      <c r="AD43" s="33"/>
      <c r="AE43" s="2"/>
    </row>
    <row r="44" spans="1:31" ht="36" customHeight="1" x14ac:dyDescent="0.2">
      <c r="A44" s="185"/>
      <c r="B44" s="69" t="s">
        <v>72</v>
      </c>
      <c r="C44" s="178" t="s">
        <v>43</v>
      </c>
      <c r="D44" s="178"/>
      <c r="E44" s="178"/>
      <c r="F44" s="178"/>
      <c r="G44" s="179"/>
      <c r="H44" s="173" t="s">
        <v>92</v>
      </c>
      <c r="I44" s="174"/>
      <c r="J44" s="174"/>
      <c r="K44" s="174"/>
      <c r="L44" s="174"/>
      <c r="M44" s="174"/>
      <c r="N44" s="174"/>
      <c r="O44" s="174"/>
      <c r="P44" s="174"/>
      <c r="Q44" s="174"/>
      <c r="R44" s="174"/>
      <c r="S44" s="175"/>
      <c r="T44" s="62">
        <v>5</v>
      </c>
      <c r="U44" s="63" t="s">
        <v>62</v>
      </c>
      <c r="V44" s="65">
        <v>5</v>
      </c>
      <c r="W44" s="56">
        <v>5</v>
      </c>
      <c r="X44" s="57" t="s">
        <v>62</v>
      </c>
      <c r="Y44" s="58">
        <v>5</v>
      </c>
      <c r="Z44" s="89" t="s">
        <v>173</v>
      </c>
      <c r="AA44" s="86">
        <f>W44</f>
        <v>5</v>
      </c>
      <c r="AB44" s="51" t="s">
        <v>62</v>
      </c>
      <c r="AC44" s="84">
        <f>Y44</f>
        <v>5</v>
      </c>
      <c r="AD44" s="33"/>
      <c r="AE44" s="2"/>
    </row>
    <row r="45" spans="1:31" ht="36" customHeight="1" x14ac:dyDescent="0.2">
      <c r="A45" s="183" t="s">
        <v>61</v>
      </c>
      <c r="B45" s="69" t="s">
        <v>73</v>
      </c>
      <c r="C45" s="178" t="s">
        <v>69</v>
      </c>
      <c r="D45" s="178"/>
      <c r="E45" s="178"/>
      <c r="F45" s="178"/>
      <c r="G45" s="179"/>
      <c r="H45" s="173" t="s">
        <v>146</v>
      </c>
      <c r="I45" s="174"/>
      <c r="J45" s="174"/>
      <c r="K45" s="174"/>
      <c r="L45" s="174"/>
      <c r="M45" s="174"/>
      <c r="N45" s="174"/>
      <c r="O45" s="174"/>
      <c r="P45" s="174"/>
      <c r="Q45" s="174"/>
      <c r="R45" s="174"/>
      <c r="S45" s="175"/>
      <c r="T45" s="62">
        <v>5</v>
      </c>
      <c r="U45" s="63" t="s">
        <v>62</v>
      </c>
      <c r="V45" s="64">
        <v>5</v>
      </c>
      <c r="W45" s="56">
        <v>5</v>
      </c>
      <c r="X45" s="57" t="s">
        <v>62</v>
      </c>
      <c r="Y45" s="58">
        <v>5</v>
      </c>
      <c r="Z45" s="89" t="s">
        <v>174</v>
      </c>
      <c r="AA45" s="87">
        <f>W45*5</f>
        <v>25</v>
      </c>
      <c r="AB45" s="51" t="s">
        <v>62</v>
      </c>
      <c r="AC45" s="84">
        <f>Y45*5</f>
        <v>25</v>
      </c>
      <c r="AD45" s="33"/>
      <c r="AE45" s="2"/>
    </row>
    <row r="46" spans="1:31" ht="36" customHeight="1" x14ac:dyDescent="0.2">
      <c r="A46" s="184"/>
      <c r="B46" s="69" t="s">
        <v>74</v>
      </c>
      <c r="C46" s="178" t="s">
        <v>44</v>
      </c>
      <c r="D46" s="178"/>
      <c r="E46" s="178"/>
      <c r="F46" s="178"/>
      <c r="G46" s="179"/>
      <c r="H46" s="173" t="s">
        <v>148</v>
      </c>
      <c r="I46" s="174"/>
      <c r="J46" s="174"/>
      <c r="K46" s="174"/>
      <c r="L46" s="174"/>
      <c r="M46" s="174"/>
      <c r="N46" s="174"/>
      <c r="O46" s="174"/>
      <c r="P46" s="174"/>
      <c r="Q46" s="174"/>
      <c r="R46" s="174"/>
      <c r="S46" s="175"/>
      <c r="T46" s="62">
        <v>3</v>
      </c>
      <c r="U46" s="63" t="s">
        <v>62</v>
      </c>
      <c r="V46" s="65">
        <v>5</v>
      </c>
      <c r="W46" s="56">
        <v>3</v>
      </c>
      <c r="X46" s="57" t="s">
        <v>62</v>
      </c>
      <c r="Y46" s="58">
        <v>5</v>
      </c>
      <c r="Z46" s="89" t="s">
        <v>175</v>
      </c>
      <c r="AA46" s="87">
        <f>W46*2</f>
        <v>6</v>
      </c>
      <c r="AB46" s="51" t="s">
        <v>62</v>
      </c>
      <c r="AC46" s="84">
        <f>Y46*2</f>
        <v>10</v>
      </c>
      <c r="AD46" s="33"/>
      <c r="AE46" s="2"/>
    </row>
    <row r="47" spans="1:31" ht="36" customHeight="1" x14ac:dyDescent="0.2">
      <c r="A47" s="184"/>
      <c r="B47" s="69" t="s">
        <v>75</v>
      </c>
      <c r="C47" s="178" t="s">
        <v>45</v>
      </c>
      <c r="D47" s="178"/>
      <c r="E47" s="178"/>
      <c r="F47" s="178"/>
      <c r="G47" s="179"/>
      <c r="H47" s="173" t="s">
        <v>149</v>
      </c>
      <c r="I47" s="174"/>
      <c r="J47" s="174"/>
      <c r="K47" s="174"/>
      <c r="L47" s="174"/>
      <c r="M47" s="174"/>
      <c r="N47" s="174"/>
      <c r="O47" s="174"/>
      <c r="P47" s="174"/>
      <c r="Q47" s="174"/>
      <c r="R47" s="174"/>
      <c r="S47" s="175"/>
      <c r="T47" s="62">
        <v>3</v>
      </c>
      <c r="U47" s="63" t="s">
        <v>62</v>
      </c>
      <c r="V47" s="65">
        <v>5</v>
      </c>
      <c r="W47" s="56">
        <v>3</v>
      </c>
      <c r="X47" s="57" t="s">
        <v>62</v>
      </c>
      <c r="Y47" s="58">
        <v>5</v>
      </c>
      <c r="Z47" s="89" t="s">
        <v>173</v>
      </c>
      <c r="AA47" s="87">
        <f>W47</f>
        <v>3</v>
      </c>
      <c r="AB47" s="51" t="s">
        <v>62</v>
      </c>
      <c r="AC47" s="84">
        <f>Y47</f>
        <v>5</v>
      </c>
      <c r="AD47" s="33"/>
      <c r="AE47" s="2"/>
    </row>
    <row r="48" spans="1:31" ht="36" customHeight="1" x14ac:dyDescent="0.2">
      <c r="A48" s="184"/>
      <c r="B48" s="69" t="s">
        <v>76</v>
      </c>
      <c r="C48" s="178" t="s">
        <v>52</v>
      </c>
      <c r="D48" s="178"/>
      <c r="E48" s="178"/>
      <c r="F48" s="178"/>
      <c r="G48" s="179"/>
      <c r="H48" s="173" t="s">
        <v>157</v>
      </c>
      <c r="I48" s="174"/>
      <c r="J48" s="174"/>
      <c r="K48" s="174"/>
      <c r="L48" s="174"/>
      <c r="M48" s="174"/>
      <c r="N48" s="174"/>
      <c r="O48" s="174"/>
      <c r="P48" s="174"/>
      <c r="Q48" s="174"/>
      <c r="R48" s="174"/>
      <c r="S48" s="175"/>
      <c r="T48" s="62">
        <v>3</v>
      </c>
      <c r="U48" s="63" t="s">
        <v>62</v>
      </c>
      <c r="V48" s="65">
        <v>5</v>
      </c>
      <c r="W48" s="56">
        <v>3</v>
      </c>
      <c r="X48" s="57" t="s">
        <v>62</v>
      </c>
      <c r="Y48" s="58">
        <v>5</v>
      </c>
      <c r="Z48" s="89" t="s">
        <v>175</v>
      </c>
      <c r="AA48" s="87">
        <f>W48*2</f>
        <v>6</v>
      </c>
      <c r="AB48" s="51" t="s">
        <v>62</v>
      </c>
      <c r="AC48" s="84">
        <f>Y48*2</f>
        <v>10</v>
      </c>
      <c r="AD48" s="33"/>
      <c r="AE48" s="2"/>
    </row>
    <row r="49" spans="1:39" ht="36" customHeight="1" x14ac:dyDescent="0.2">
      <c r="A49" s="184"/>
      <c r="B49" s="69" t="s">
        <v>77</v>
      </c>
      <c r="C49" s="178" t="s">
        <v>60</v>
      </c>
      <c r="D49" s="178"/>
      <c r="E49" s="178"/>
      <c r="F49" s="178"/>
      <c r="G49" s="179"/>
      <c r="H49" s="173" t="s">
        <v>154</v>
      </c>
      <c r="I49" s="174"/>
      <c r="J49" s="174"/>
      <c r="K49" s="174"/>
      <c r="L49" s="174"/>
      <c r="M49" s="174"/>
      <c r="N49" s="174"/>
      <c r="O49" s="174"/>
      <c r="P49" s="174"/>
      <c r="Q49" s="174"/>
      <c r="R49" s="174"/>
      <c r="S49" s="175"/>
      <c r="T49" s="62">
        <v>3</v>
      </c>
      <c r="U49" s="63" t="s">
        <v>62</v>
      </c>
      <c r="V49" s="65">
        <v>5</v>
      </c>
      <c r="W49" s="56">
        <v>5</v>
      </c>
      <c r="X49" s="57" t="s">
        <v>62</v>
      </c>
      <c r="Y49" s="58">
        <v>5</v>
      </c>
      <c r="Z49" s="89" t="s">
        <v>176</v>
      </c>
      <c r="AA49" s="87">
        <f>W49*3</f>
        <v>15</v>
      </c>
      <c r="AB49" s="51" t="s">
        <v>62</v>
      </c>
      <c r="AC49" s="84">
        <f>Y49*3</f>
        <v>15</v>
      </c>
      <c r="AD49" s="33"/>
      <c r="AE49" s="2"/>
    </row>
    <row r="50" spans="1:39" ht="36" customHeight="1" x14ac:dyDescent="0.2">
      <c r="A50" s="184"/>
      <c r="B50" s="69" t="s">
        <v>78</v>
      </c>
      <c r="C50" s="176" t="s">
        <v>142</v>
      </c>
      <c r="D50" s="176"/>
      <c r="E50" s="176"/>
      <c r="F50" s="176"/>
      <c r="G50" s="177"/>
      <c r="H50" s="173" t="s">
        <v>153</v>
      </c>
      <c r="I50" s="174"/>
      <c r="J50" s="174"/>
      <c r="K50" s="174"/>
      <c r="L50" s="174"/>
      <c r="M50" s="174"/>
      <c r="N50" s="174"/>
      <c r="O50" s="174"/>
      <c r="P50" s="174"/>
      <c r="Q50" s="174"/>
      <c r="R50" s="174"/>
      <c r="S50" s="175"/>
      <c r="T50" s="62">
        <v>5</v>
      </c>
      <c r="U50" s="63" t="s">
        <v>62</v>
      </c>
      <c r="V50" s="65">
        <v>5</v>
      </c>
      <c r="W50" s="56">
        <v>5</v>
      </c>
      <c r="X50" s="57" t="s">
        <v>62</v>
      </c>
      <c r="Y50" s="58">
        <v>5</v>
      </c>
      <c r="Z50" s="89" t="s">
        <v>173</v>
      </c>
      <c r="AA50" s="87">
        <f>W50</f>
        <v>5</v>
      </c>
      <c r="AB50" s="51" t="s">
        <v>62</v>
      </c>
      <c r="AC50" s="84">
        <f>Y50</f>
        <v>5</v>
      </c>
      <c r="AD50" s="33"/>
      <c r="AE50" s="2"/>
    </row>
    <row r="51" spans="1:39" ht="36" customHeight="1" thickBot="1" x14ac:dyDescent="0.25">
      <c r="A51" s="185"/>
      <c r="B51" s="69" t="s">
        <v>79</v>
      </c>
      <c r="C51" s="178" t="s">
        <v>155</v>
      </c>
      <c r="D51" s="178"/>
      <c r="E51" s="178"/>
      <c r="F51" s="178"/>
      <c r="G51" s="179"/>
      <c r="H51" s="173" t="s">
        <v>93</v>
      </c>
      <c r="I51" s="174"/>
      <c r="J51" s="174"/>
      <c r="K51" s="174"/>
      <c r="L51" s="174"/>
      <c r="M51" s="174"/>
      <c r="N51" s="174"/>
      <c r="O51" s="174"/>
      <c r="P51" s="174"/>
      <c r="Q51" s="174"/>
      <c r="R51" s="174"/>
      <c r="S51" s="175"/>
      <c r="T51" s="66">
        <v>5</v>
      </c>
      <c r="U51" s="67" t="s">
        <v>62</v>
      </c>
      <c r="V51" s="68">
        <v>5</v>
      </c>
      <c r="W51" s="59">
        <v>5</v>
      </c>
      <c r="X51" s="60" t="s">
        <v>62</v>
      </c>
      <c r="Y51" s="61">
        <v>5</v>
      </c>
      <c r="Z51" s="90" t="s">
        <v>176</v>
      </c>
      <c r="AA51" s="88">
        <f>W51*3</f>
        <v>15</v>
      </c>
      <c r="AB51" s="52" t="s">
        <v>62</v>
      </c>
      <c r="AC51" s="84">
        <f>Y51*3</f>
        <v>15</v>
      </c>
      <c r="AD51" s="33"/>
      <c r="AE51" s="2"/>
    </row>
    <row r="52" spans="1:39" ht="30.6" customHeight="1" thickTop="1" thickBot="1" x14ac:dyDescent="0.25">
      <c r="A52" s="6"/>
      <c r="B52" s="50"/>
      <c r="C52" s="50"/>
      <c r="D52" s="50"/>
      <c r="E52" s="50"/>
      <c r="F52" s="50"/>
      <c r="G52" s="50"/>
      <c r="H52" s="50"/>
      <c r="I52" s="50"/>
      <c r="J52" s="50"/>
      <c r="K52" s="50"/>
      <c r="L52" s="50"/>
      <c r="M52" s="50"/>
      <c r="N52" s="50"/>
      <c r="O52" s="50"/>
      <c r="P52" s="50"/>
      <c r="Q52" s="50"/>
      <c r="R52" s="50"/>
      <c r="S52" s="6"/>
      <c r="T52" s="180" t="s">
        <v>67</v>
      </c>
      <c r="U52" s="181"/>
      <c r="V52" s="181"/>
      <c r="W52" s="181"/>
      <c r="X52" s="181"/>
      <c r="Y52" s="181"/>
      <c r="Z52" s="182"/>
      <c r="AA52" s="72">
        <f>SUM(AA42:AA51)</f>
        <v>90</v>
      </c>
      <c r="AB52" s="53" t="s">
        <v>62</v>
      </c>
      <c r="AC52" s="71">
        <f>SUM(AC42:AC51)</f>
        <v>100</v>
      </c>
      <c r="AD52" s="33"/>
      <c r="AE52" s="2"/>
      <c r="AM52" s="70"/>
    </row>
    <row r="53" spans="1:39" ht="13.2" thickTop="1" x14ac:dyDescent="0.2">
      <c r="A53" s="29"/>
      <c r="B53" s="30"/>
      <c r="C53" s="30"/>
      <c r="D53" s="30"/>
      <c r="E53" s="30"/>
      <c r="F53" s="30"/>
      <c r="G53" s="30"/>
      <c r="H53" s="31"/>
      <c r="I53" s="31"/>
      <c r="J53" s="31"/>
      <c r="K53" s="31"/>
      <c r="L53" s="31"/>
      <c r="M53" s="31"/>
      <c r="N53" s="31"/>
      <c r="O53" s="31"/>
      <c r="P53" s="31"/>
      <c r="Q53" s="31"/>
      <c r="R53" s="31"/>
      <c r="S53" s="31"/>
      <c r="T53" s="31"/>
      <c r="U53" s="31"/>
      <c r="V53" s="31"/>
      <c r="W53" s="32"/>
      <c r="X53" s="32"/>
      <c r="Y53" s="32"/>
      <c r="Z53" s="32"/>
      <c r="AA53" s="32"/>
      <c r="AB53" s="32"/>
      <c r="AC53" s="32"/>
      <c r="AD53" s="32"/>
      <c r="AE53" s="34"/>
      <c r="AF53" s="32"/>
      <c r="AG53" s="32"/>
      <c r="AH53" s="32"/>
      <c r="AI53" s="32"/>
    </row>
    <row r="54" spans="1:39" ht="70.95" customHeight="1" x14ac:dyDescent="0.2">
      <c r="A54" s="162" t="s">
        <v>160</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4"/>
      <c r="AD54" s="47"/>
      <c r="AE54" s="34"/>
      <c r="AF54" s="32"/>
      <c r="AG54" s="32"/>
      <c r="AH54" s="32"/>
      <c r="AI54" s="32"/>
    </row>
    <row r="55" spans="1:39" ht="13.8" x14ac:dyDescent="0.2">
      <c r="A55" s="22"/>
      <c r="B55" s="22"/>
      <c r="C55" s="22"/>
      <c r="D55" s="22"/>
      <c r="E55" s="22"/>
      <c r="F55" s="22"/>
      <c r="G55" s="22"/>
      <c r="H55" s="22"/>
      <c r="I55" s="22"/>
      <c r="J55" s="22"/>
      <c r="K55" s="22"/>
      <c r="L55" s="22"/>
      <c r="M55" s="22"/>
      <c r="N55" s="22"/>
      <c r="O55" s="22"/>
      <c r="P55" s="22"/>
      <c r="Q55" s="22"/>
      <c r="R55" s="22"/>
      <c r="S55" s="22"/>
      <c r="T55" s="22"/>
      <c r="U55" s="22"/>
      <c r="V55" s="22"/>
      <c r="W55" s="19"/>
      <c r="X55" s="19"/>
      <c r="Y55" s="19"/>
      <c r="Z55" s="19"/>
      <c r="AA55" s="19"/>
      <c r="AB55" s="19"/>
      <c r="AC55" s="19"/>
      <c r="AD55" s="19"/>
    </row>
    <row r="56" spans="1:39" ht="94.5" customHeight="1" x14ac:dyDescent="0.2">
      <c r="A56" s="165" t="s">
        <v>90</v>
      </c>
      <c r="B56" s="166"/>
      <c r="C56" s="166"/>
      <c r="D56" s="166"/>
      <c r="E56" s="166"/>
      <c r="F56" s="166"/>
      <c r="G56" s="166"/>
      <c r="H56" s="167" t="s">
        <v>275</v>
      </c>
      <c r="I56" s="168"/>
      <c r="J56" s="168"/>
      <c r="K56" s="168"/>
      <c r="L56" s="168"/>
      <c r="M56" s="168"/>
      <c r="N56" s="168"/>
      <c r="O56" s="168"/>
      <c r="P56" s="168"/>
      <c r="Q56" s="168"/>
      <c r="R56" s="168"/>
      <c r="S56" s="168"/>
      <c r="T56" s="168"/>
      <c r="U56" s="168"/>
      <c r="V56" s="168"/>
      <c r="W56" s="168"/>
      <c r="X56" s="168"/>
      <c r="Y56" s="168"/>
      <c r="Z56" s="168"/>
      <c r="AA56" s="168"/>
      <c r="AB56" s="168"/>
      <c r="AC56" s="169"/>
      <c r="AD56" s="48"/>
    </row>
    <row r="57" spans="1:39" ht="85.95" customHeight="1" x14ac:dyDescent="0.2">
      <c r="A57" s="165" t="s">
        <v>91</v>
      </c>
      <c r="B57" s="166"/>
      <c r="C57" s="166"/>
      <c r="D57" s="166"/>
      <c r="E57" s="166"/>
      <c r="F57" s="166"/>
      <c r="G57" s="166"/>
      <c r="H57" s="170" t="s">
        <v>276</v>
      </c>
      <c r="I57" s="170"/>
      <c r="J57" s="170"/>
      <c r="K57" s="170"/>
      <c r="L57" s="170"/>
      <c r="M57" s="170"/>
      <c r="N57" s="170"/>
      <c r="O57" s="170"/>
      <c r="P57" s="170"/>
      <c r="Q57" s="170"/>
      <c r="R57" s="170"/>
      <c r="S57" s="170"/>
      <c r="T57" s="170"/>
      <c r="U57" s="170"/>
      <c r="V57" s="170"/>
      <c r="W57" s="170"/>
      <c r="X57" s="170"/>
      <c r="Y57" s="170"/>
      <c r="Z57" s="170"/>
      <c r="AA57" s="170"/>
      <c r="AB57" s="170"/>
      <c r="AC57" s="170"/>
      <c r="AD57" s="48"/>
    </row>
    <row r="58" spans="1:39" ht="16.2" x14ac:dyDescent="0.2">
      <c r="A58" s="23"/>
      <c r="B58" s="19"/>
      <c r="C58" s="19"/>
      <c r="D58" s="19"/>
      <c r="E58" s="19"/>
      <c r="F58" s="19"/>
      <c r="G58" s="19"/>
      <c r="H58" s="18"/>
      <c r="I58" s="18"/>
      <c r="J58" s="18"/>
      <c r="K58" s="18"/>
      <c r="L58" s="18"/>
      <c r="M58" s="18"/>
      <c r="N58" s="18"/>
      <c r="O58" s="20"/>
      <c r="P58" s="20"/>
      <c r="Q58" s="20"/>
      <c r="R58" s="20"/>
      <c r="S58" s="20"/>
      <c r="T58" s="20"/>
      <c r="U58" s="20"/>
      <c r="V58" s="18"/>
      <c r="W58" s="18"/>
      <c r="X58" s="18"/>
      <c r="Y58" s="18"/>
      <c r="Z58" s="18"/>
      <c r="AA58" s="18"/>
      <c r="AB58" s="18"/>
      <c r="AC58" s="18"/>
      <c r="AD58" s="18"/>
      <c r="AE58" s="55">
        <v>0.4</v>
      </c>
      <c r="AF58" s="54" t="s">
        <v>80</v>
      </c>
    </row>
    <row r="59" spans="1:39" ht="22.2" customHeight="1" x14ac:dyDescent="0.2">
      <c r="A59" s="23" t="s">
        <v>47</v>
      </c>
      <c r="Q59" s="9"/>
      <c r="T59" s="9"/>
      <c r="AE59" s="55">
        <v>0.6</v>
      </c>
      <c r="AF59" s="54" t="s">
        <v>81</v>
      </c>
    </row>
    <row r="60" spans="1:39" ht="28.2" customHeight="1" x14ac:dyDescent="0.2">
      <c r="A60" s="171" t="s">
        <v>68</v>
      </c>
      <c r="B60" s="171"/>
      <c r="C60" s="171"/>
      <c r="D60" s="171"/>
      <c r="E60" s="171"/>
      <c r="F60" s="171"/>
      <c r="G60" s="171"/>
      <c r="H60" s="171"/>
      <c r="I60" s="171"/>
      <c r="J60" s="171"/>
      <c r="K60" s="171"/>
      <c r="L60" s="171"/>
      <c r="M60" s="171"/>
      <c r="N60" s="171"/>
      <c r="O60" s="171"/>
      <c r="P60" s="171"/>
      <c r="Q60" s="171"/>
      <c r="R60" s="171"/>
      <c r="S60" s="171"/>
      <c r="T60" s="172" t="str">
        <f>VLOOKUP($AA$52/$AC$52,$AE$58:$AF$61,2,1)</f>
        <v>Ｓ</v>
      </c>
      <c r="U60" s="172"/>
      <c r="V60" s="172"/>
      <c r="W60" s="172"/>
      <c r="X60" s="172"/>
      <c r="Y60" s="172"/>
      <c r="Z60" s="172"/>
      <c r="AE60" s="55">
        <v>0.8</v>
      </c>
      <c r="AF60" s="54" t="s">
        <v>82</v>
      </c>
    </row>
    <row r="61" spans="1:39" x14ac:dyDescent="0.2">
      <c r="A61" s="2"/>
      <c r="AE61" s="55">
        <v>0.9</v>
      </c>
      <c r="AF61" s="54" t="s">
        <v>83</v>
      </c>
    </row>
    <row r="62" spans="1:39" ht="59.4" customHeight="1" x14ac:dyDescent="0.2">
      <c r="A62" s="159" t="s">
        <v>156</v>
      </c>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49"/>
    </row>
  </sheetData>
  <mergeCells count="242">
    <mergeCell ref="A1:AC1"/>
    <mergeCell ref="U3:AC3"/>
    <mergeCell ref="A4:D4"/>
    <mergeCell ref="E4:AC4"/>
    <mergeCell ref="A5:D5"/>
    <mergeCell ref="E5:AC5"/>
    <mergeCell ref="A7:D7"/>
    <mergeCell ref="E7:G7"/>
    <mergeCell ref="H7:L7"/>
    <mergeCell ref="M7:N7"/>
    <mergeCell ref="O7:S7"/>
    <mergeCell ref="T7:U7"/>
    <mergeCell ref="V7:AA7"/>
    <mergeCell ref="AB7:AC7"/>
    <mergeCell ref="BB5:BC5"/>
    <mergeCell ref="A6:D6"/>
    <mergeCell ref="E6:F6"/>
    <mergeCell ref="G6:H6"/>
    <mergeCell ref="J6:K6"/>
    <mergeCell ref="M6:N6"/>
    <mergeCell ref="P6:Q6"/>
    <mergeCell ref="R6:S6"/>
    <mergeCell ref="T6:U6"/>
    <mergeCell ref="W6:X6"/>
    <mergeCell ref="AQ11:AS12"/>
    <mergeCell ref="H12:J12"/>
    <mergeCell ref="K12:M12"/>
    <mergeCell ref="Q12:S12"/>
    <mergeCell ref="T12:V12"/>
    <mergeCell ref="AH12:AJ12"/>
    <mergeCell ref="AK12:AM12"/>
    <mergeCell ref="A8:D8"/>
    <mergeCell ref="E8:AC8"/>
    <mergeCell ref="T10:AC10"/>
    <mergeCell ref="AE10:AS10"/>
    <mergeCell ref="A11:D12"/>
    <mergeCell ref="E11:G12"/>
    <mergeCell ref="H11:M11"/>
    <mergeCell ref="N11:P12"/>
    <mergeCell ref="Q11:V11"/>
    <mergeCell ref="W11:Y12"/>
    <mergeCell ref="AN12:AP12"/>
    <mergeCell ref="Z11:AC12"/>
    <mergeCell ref="AE11:AG12"/>
    <mergeCell ref="AH11:AP11"/>
    <mergeCell ref="AE13:AG13"/>
    <mergeCell ref="AH13:AJ13"/>
    <mergeCell ref="AK13:AM13"/>
    <mergeCell ref="AN13:AP13"/>
    <mergeCell ref="AQ13:AS13"/>
    <mergeCell ref="A14:G14"/>
    <mergeCell ref="H14:J14"/>
    <mergeCell ref="K14:M14"/>
    <mergeCell ref="N14:P14"/>
    <mergeCell ref="Q14:S14"/>
    <mergeCell ref="T14:V14"/>
    <mergeCell ref="W14:AC14"/>
    <mergeCell ref="A13:D13"/>
    <mergeCell ref="E13:G13"/>
    <mergeCell ref="H13:J13"/>
    <mergeCell ref="K13:M13"/>
    <mergeCell ref="N13:P13"/>
    <mergeCell ref="Q13:S13"/>
    <mergeCell ref="T13:V13"/>
    <mergeCell ref="W13:Y13"/>
    <mergeCell ref="Z13:AC13"/>
    <mergeCell ref="A15:G15"/>
    <mergeCell ref="H15:J15"/>
    <mergeCell ref="K15:M15"/>
    <mergeCell ref="N15:P15"/>
    <mergeCell ref="Q15:S15"/>
    <mergeCell ref="T15:V15"/>
    <mergeCell ref="W15:AC15"/>
    <mergeCell ref="W18:AC18"/>
    <mergeCell ref="A19:G19"/>
    <mergeCell ref="H19:J19"/>
    <mergeCell ref="K19:M19"/>
    <mergeCell ref="N19:P19"/>
    <mergeCell ref="Q19:S19"/>
    <mergeCell ref="T19:V19"/>
    <mergeCell ref="W19:AC19"/>
    <mergeCell ref="A18:G18"/>
    <mergeCell ref="H18:J18"/>
    <mergeCell ref="K18:M18"/>
    <mergeCell ref="N18:P18"/>
    <mergeCell ref="Q18:S18"/>
    <mergeCell ref="T18:V18"/>
    <mergeCell ref="W23:AC23"/>
    <mergeCell ref="A24:G24"/>
    <mergeCell ref="H24:J24"/>
    <mergeCell ref="K24:M24"/>
    <mergeCell ref="N24:P24"/>
    <mergeCell ref="Q24:S24"/>
    <mergeCell ref="T24:V24"/>
    <mergeCell ref="W24:AC24"/>
    <mergeCell ref="W20:AC20"/>
    <mergeCell ref="A21:G21"/>
    <mergeCell ref="H21:J21"/>
    <mergeCell ref="K21:M21"/>
    <mergeCell ref="N21:P21"/>
    <mergeCell ref="Q21:S21"/>
    <mergeCell ref="T21:V21"/>
    <mergeCell ref="W21:AC21"/>
    <mergeCell ref="A20:G20"/>
    <mergeCell ref="H20:J20"/>
    <mergeCell ref="K20:M20"/>
    <mergeCell ref="N20:P20"/>
    <mergeCell ref="Q20:S20"/>
    <mergeCell ref="T20:V20"/>
    <mergeCell ref="T25:V25"/>
    <mergeCell ref="W25:AC25"/>
    <mergeCell ref="B26:B28"/>
    <mergeCell ref="C26:G26"/>
    <mergeCell ref="H26:J26"/>
    <mergeCell ref="K26:M26"/>
    <mergeCell ref="N26:P26"/>
    <mergeCell ref="Q26:S26"/>
    <mergeCell ref="T26:V26"/>
    <mergeCell ref="W26:AC26"/>
    <mergeCell ref="B25:G25"/>
    <mergeCell ref="H25:J25"/>
    <mergeCell ref="K25:M25"/>
    <mergeCell ref="N25:P25"/>
    <mergeCell ref="Q25:S25"/>
    <mergeCell ref="C27:G27"/>
    <mergeCell ref="H27:J27"/>
    <mergeCell ref="K27:M27"/>
    <mergeCell ref="N27:P27"/>
    <mergeCell ref="Q27:S27"/>
    <mergeCell ref="T27:V27"/>
    <mergeCell ref="W27:AC27"/>
    <mergeCell ref="C28:G28"/>
    <mergeCell ref="H28:J28"/>
    <mergeCell ref="K28:M28"/>
    <mergeCell ref="N28:P28"/>
    <mergeCell ref="Q28:S28"/>
    <mergeCell ref="T28:V28"/>
    <mergeCell ref="W28:AC28"/>
    <mergeCell ref="H31:J31"/>
    <mergeCell ref="K31:M31"/>
    <mergeCell ref="N31:P31"/>
    <mergeCell ref="Q31:S31"/>
    <mergeCell ref="T31:V31"/>
    <mergeCell ref="W31:AC31"/>
    <mergeCell ref="W29:AC29"/>
    <mergeCell ref="Q29:S29"/>
    <mergeCell ref="T29:V29"/>
    <mergeCell ref="B30:B35"/>
    <mergeCell ref="C30:G30"/>
    <mergeCell ref="H30:J30"/>
    <mergeCell ref="K30:M30"/>
    <mergeCell ref="N30:P30"/>
    <mergeCell ref="Q30:S30"/>
    <mergeCell ref="T30:V30"/>
    <mergeCell ref="W30:AC30"/>
    <mergeCell ref="C31:G31"/>
    <mergeCell ref="W34:AC34"/>
    <mergeCell ref="C35:G35"/>
    <mergeCell ref="H35:J35"/>
    <mergeCell ref="K35:M35"/>
    <mergeCell ref="N35:P35"/>
    <mergeCell ref="Q35:S35"/>
    <mergeCell ref="T35:V35"/>
    <mergeCell ref="W35:AC35"/>
    <mergeCell ref="C34:G34"/>
    <mergeCell ref="H34:J34"/>
    <mergeCell ref="K34:M34"/>
    <mergeCell ref="N34:P34"/>
    <mergeCell ref="Q34:S34"/>
    <mergeCell ref="T34:V34"/>
    <mergeCell ref="W32:AC32"/>
    <mergeCell ref="C33:G33"/>
    <mergeCell ref="H33:J33"/>
    <mergeCell ref="K33:M33"/>
    <mergeCell ref="N33:P33"/>
    <mergeCell ref="Q33:S33"/>
    <mergeCell ref="T33:V33"/>
    <mergeCell ref="W33:AC33"/>
    <mergeCell ref="C32:G32"/>
    <mergeCell ref="H32:J32"/>
    <mergeCell ref="K32:M32"/>
    <mergeCell ref="N32:P32"/>
    <mergeCell ref="Q32:S32"/>
    <mergeCell ref="T32:V32"/>
    <mergeCell ref="T40:V41"/>
    <mergeCell ref="W40:AC40"/>
    <mergeCell ref="AD40:AD41"/>
    <mergeCell ref="W41:Y41"/>
    <mergeCell ref="AA41:AC41"/>
    <mergeCell ref="W36:AC36"/>
    <mergeCell ref="A37:G37"/>
    <mergeCell ref="H37:J37"/>
    <mergeCell ref="K37:M37"/>
    <mergeCell ref="N37:P37"/>
    <mergeCell ref="Q37:S37"/>
    <mergeCell ref="T37:V37"/>
    <mergeCell ref="W37:AC37"/>
    <mergeCell ref="B36:G36"/>
    <mergeCell ref="H36:J36"/>
    <mergeCell ref="K36:M36"/>
    <mergeCell ref="N36:P36"/>
    <mergeCell ref="Q36:S36"/>
    <mergeCell ref="T36:V36"/>
    <mergeCell ref="A25:A36"/>
    <mergeCell ref="B29:G29"/>
    <mergeCell ref="H29:J29"/>
    <mergeCell ref="K29:M29"/>
    <mergeCell ref="N29:P29"/>
    <mergeCell ref="C49:G49"/>
    <mergeCell ref="A42:A44"/>
    <mergeCell ref="C42:G42"/>
    <mergeCell ref="H42:S42"/>
    <mergeCell ref="C43:G43"/>
    <mergeCell ref="H43:S43"/>
    <mergeCell ref="C44:G44"/>
    <mergeCell ref="H44:S44"/>
    <mergeCell ref="A40:G41"/>
    <mergeCell ref="H40:S41"/>
    <mergeCell ref="A62:AC62"/>
    <mergeCell ref="Z6:AA6"/>
    <mergeCell ref="A54:AC54"/>
    <mergeCell ref="A56:G56"/>
    <mergeCell ref="H56:AC56"/>
    <mergeCell ref="A57:G57"/>
    <mergeCell ref="H57:AC57"/>
    <mergeCell ref="A60:S60"/>
    <mergeCell ref="T60:Z60"/>
    <mergeCell ref="H49:S49"/>
    <mergeCell ref="C50:G50"/>
    <mergeCell ref="H50:S50"/>
    <mergeCell ref="C51:G51"/>
    <mergeCell ref="H51:S51"/>
    <mergeCell ref="T52:Z52"/>
    <mergeCell ref="A45:A51"/>
    <mergeCell ref="C45:G45"/>
    <mergeCell ref="H45:S45"/>
    <mergeCell ref="C46:G46"/>
    <mergeCell ref="H46:S46"/>
    <mergeCell ref="C47:G47"/>
    <mergeCell ref="H47:S47"/>
    <mergeCell ref="C48:G48"/>
    <mergeCell ref="H48:S48"/>
  </mergeCells>
  <phoneticPr fontId="2"/>
  <dataValidations count="5">
    <dataValidation type="list" allowBlank="1" showInputMessage="1" showErrorMessage="1" sqref="W42:W51" xr:uid="{5DB0558C-5A38-41FF-888A-6B25D7CF40F5}">
      <formula1>"5,3,1,－"</formula1>
    </dataValidation>
    <dataValidation type="list" allowBlank="1" showInputMessage="1" showErrorMessage="1" sqref="T42:T51" xr:uid="{C5650D91-A1AA-4053-8BED-589ABE14FE3F}">
      <formula1>"5,3,1,-"</formula1>
    </dataValidation>
    <dataValidation type="list" allowBlank="1" showInputMessage="1" showErrorMessage="1" sqref="V42:V51 Y42:Y51" xr:uid="{74F9BFDD-F15F-4E5D-9099-C2F0FAC014B7}">
      <formula1>"5,-"</formula1>
    </dataValidation>
    <dataValidation type="list" allowBlank="1" showInputMessage="1" showErrorMessage="1" sqref="M7:N7 BB5:BC5 T7:U7 AB7:AD7" xr:uid="{EDE02EDB-48CC-41B8-93D7-B4867A70AC1D}">
      <formula1>"○, －"</formula1>
    </dataValidation>
    <dataValidation type="list" allowBlank="1" showInputMessage="1" showErrorMessage="1" sqref="E7:G7" xr:uid="{5A21169E-A8EB-44FA-B494-33AFE5FF22D2}">
      <formula1>"公募,非公募"</formula1>
    </dataValidation>
  </dataValidations>
  <printOptions horizontalCentered="1"/>
  <pageMargins left="0.39370078740157483" right="0.39370078740157483" top="0.39370078740157483" bottom="0.39370078740157483" header="0.23622047244094491" footer="0.19685039370078741"/>
  <pageSetup paperSize="9" scale="89" fitToHeight="3" orientation="portrait" r:id="rId1"/>
  <headerFooter alignWithMargins="0">
    <oddFooter>&amp;C&amp;"HGPｺﾞｼｯｸM,ﾒﾃﾞｨｳﾑ"&amp;10- &amp;P -</oddFooter>
  </headerFooter>
  <rowBreaks count="1" manualBreakCount="1">
    <brk id="38" max="27" man="1"/>
  </rowBreaks>
  <ignoredErrors>
    <ignoredError sqref="T60"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4">
    <tabColor rgb="FF0070C0"/>
  </sheetPr>
  <dimension ref="A1:BC62"/>
  <sheetViews>
    <sheetView view="pageBreakPreview" topLeftCell="A10" zoomScaleNormal="100" zoomScaleSheetLayoutView="100" workbookViewId="0">
      <selection activeCell="X16" sqref="X16"/>
    </sheetView>
  </sheetViews>
  <sheetFormatPr defaultColWidth="9" defaultRowHeight="12" x14ac:dyDescent="0.2"/>
  <cols>
    <col min="1" max="1" width="3.44140625" style="10" customWidth="1"/>
    <col min="2" max="29" width="3.44140625" style="2" customWidth="1"/>
    <col min="30" max="30" width="7.44140625" style="2" customWidth="1"/>
    <col min="31" max="31" width="3.44140625" style="33" customWidth="1"/>
    <col min="32" max="34" width="3.44140625" style="2" customWidth="1"/>
    <col min="35" max="37" width="3.44140625" style="33" customWidth="1"/>
    <col min="38" max="38" width="3.44140625" style="2" customWidth="1"/>
    <col min="39" max="39" width="3.44140625" style="33" customWidth="1"/>
    <col min="40" max="45" width="3.44140625" style="2" customWidth="1"/>
    <col min="46" max="16384" width="9" style="2"/>
  </cols>
  <sheetData>
    <row r="1" spans="1:55" ht="26.25" customHeight="1" x14ac:dyDescent="0.2">
      <c r="A1" s="288" t="s">
        <v>198</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1"/>
    </row>
    <row r="2" spans="1:55" ht="21.6"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55" ht="22.2" customHeight="1" x14ac:dyDescent="0.2">
      <c r="A3" s="14" t="s">
        <v>35</v>
      </c>
      <c r="B3" s="12"/>
      <c r="C3" s="12"/>
      <c r="D3" s="12"/>
      <c r="E3" s="12"/>
      <c r="F3" s="12"/>
      <c r="G3" s="13"/>
      <c r="H3" s="13"/>
      <c r="I3" s="13"/>
      <c r="J3" s="13"/>
      <c r="K3" s="13"/>
      <c r="L3" s="13"/>
      <c r="M3" s="13"/>
      <c r="N3" s="13"/>
      <c r="O3" s="13"/>
      <c r="P3" s="13"/>
      <c r="Q3" s="13"/>
      <c r="R3" s="13"/>
      <c r="S3" s="13"/>
      <c r="T3" s="13"/>
      <c r="U3" s="289" t="s">
        <v>199</v>
      </c>
      <c r="V3" s="289"/>
      <c r="W3" s="289"/>
      <c r="X3" s="289"/>
      <c r="Y3" s="289"/>
      <c r="Z3" s="289"/>
      <c r="AA3" s="289"/>
      <c r="AB3" s="289"/>
      <c r="AC3" s="289"/>
      <c r="AD3" s="35"/>
    </row>
    <row r="4" spans="1:55" ht="42.6" customHeight="1" x14ac:dyDescent="0.2">
      <c r="A4" s="206" t="s">
        <v>7</v>
      </c>
      <c r="B4" s="239"/>
      <c r="C4" s="239"/>
      <c r="D4" s="240"/>
      <c r="E4" s="305" t="s">
        <v>200</v>
      </c>
      <c r="F4" s="306"/>
      <c r="G4" s="306"/>
      <c r="H4" s="306"/>
      <c r="I4" s="306"/>
      <c r="J4" s="306"/>
      <c r="K4" s="306"/>
      <c r="L4" s="306"/>
      <c r="M4" s="306"/>
      <c r="N4" s="306"/>
      <c r="O4" s="306"/>
      <c r="P4" s="306"/>
      <c r="Q4" s="306"/>
      <c r="R4" s="306"/>
      <c r="S4" s="306"/>
      <c r="T4" s="306"/>
      <c r="U4" s="306"/>
      <c r="V4" s="306"/>
      <c r="W4" s="306"/>
      <c r="X4" s="306"/>
      <c r="Y4" s="306"/>
      <c r="Z4" s="306"/>
      <c r="AA4" s="306"/>
      <c r="AB4" s="306"/>
      <c r="AC4" s="307"/>
      <c r="AD4" s="36"/>
    </row>
    <row r="5" spans="1:55" ht="22.2" customHeight="1" x14ac:dyDescent="0.2">
      <c r="A5" s="290" t="s">
        <v>5</v>
      </c>
      <c r="B5" s="291"/>
      <c r="C5" s="291"/>
      <c r="D5" s="291"/>
      <c r="E5" s="311" t="s">
        <v>189</v>
      </c>
      <c r="F5" s="312"/>
      <c r="G5" s="312"/>
      <c r="H5" s="312"/>
      <c r="I5" s="312"/>
      <c r="J5" s="312"/>
      <c r="K5" s="312"/>
      <c r="L5" s="312"/>
      <c r="M5" s="312"/>
      <c r="N5" s="312"/>
      <c r="O5" s="312"/>
      <c r="P5" s="312"/>
      <c r="Q5" s="312"/>
      <c r="R5" s="312"/>
      <c r="S5" s="312"/>
      <c r="T5" s="312"/>
      <c r="U5" s="312"/>
      <c r="V5" s="312"/>
      <c r="W5" s="312"/>
      <c r="X5" s="312"/>
      <c r="Y5" s="312"/>
      <c r="Z5" s="312"/>
      <c r="AA5" s="312"/>
      <c r="AB5" s="312"/>
      <c r="AC5" s="313"/>
      <c r="AD5" s="37"/>
      <c r="BB5" s="284" t="s">
        <v>16</v>
      </c>
      <c r="BC5" s="284"/>
    </row>
    <row r="6" spans="1:55" ht="22.2" customHeight="1" x14ac:dyDescent="0.2">
      <c r="A6" s="285" t="s">
        <v>6</v>
      </c>
      <c r="B6" s="286"/>
      <c r="C6" s="286"/>
      <c r="D6" s="286"/>
      <c r="E6" s="287" t="s">
        <v>17</v>
      </c>
      <c r="F6" s="161"/>
      <c r="G6" s="297" t="s">
        <v>24</v>
      </c>
      <c r="H6" s="297"/>
      <c r="I6" s="17" t="s">
        <v>19</v>
      </c>
      <c r="J6" s="297" t="s">
        <v>22</v>
      </c>
      <c r="K6" s="297"/>
      <c r="L6" s="17" t="s">
        <v>20</v>
      </c>
      <c r="M6" s="297" t="s">
        <v>23</v>
      </c>
      <c r="N6" s="297"/>
      <c r="O6" s="17" t="s">
        <v>21</v>
      </c>
      <c r="P6" s="161" t="s">
        <v>18</v>
      </c>
      <c r="Q6" s="161"/>
      <c r="R6" s="161" t="s">
        <v>17</v>
      </c>
      <c r="S6" s="161"/>
      <c r="T6" s="297" t="s">
        <v>55</v>
      </c>
      <c r="U6" s="297"/>
      <c r="V6" s="17" t="s">
        <v>19</v>
      </c>
      <c r="W6" s="297" t="s">
        <v>24</v>
      </c>
      <c r="X6" s="297"/>
      <c r="Y6" s="17" t="s">
        <v>20</v>
      </c>
      <c r="Z6" s="297" t="s">
        <v>197</v>
      </c>
      <c r="AA6" s="297"/>
      <c r="AB6" s="17" t="s">
        <v>21</v>
      </c>
      <c r="AC6" s="21"/>
      <c r="AD6" s="38"/>
    </row>
    <row r="7" spans="1:55" ht="22.2" customHeight="1" x14ac:dyDescent="0.2">
      <c r="A7" s="265" t="s">
        <v>11</v>
      </c>
      <c r="B7" s="265"/>
      <c r="C7" s="265"/>
      <c r="D7" s="265"/>
      <c r="E7" s="320" t="s">
        <v>50</v>
      </c>
      <c r="F7" s="297"/>
      <c r="G7" s="321"/>
      <c r="H7" s="265" t="s">
        <v>171</v>
      </c>
      <c r="I7" s="265"/>
      <c r="J7" s="265"/>
      <c r="K7" s="265"/>
      <c r="L7" s="265"/>
      <c r="M7" s="298" t="s">
        <v>16</v>
      </c>
      <c r="N7" s="298"/>
      <c r="O7" s="265" t="s">
        <v>169</v>
      </c>
      <c r="P7" s="265"/>
      <c r="Q7" s="265"/>
      <c r="R7" s="265"/>
      <c r="S7" s="265"/>
      <c r="T7" s="298" t="s">
        <v>53</v>
      </c>
      <c r="U7" s="298"/>
      <c r="V7" s="265" t="s">
        <v>170</v>
      </c>
      <c r="W7" s="265"/>
      <c r="X7" s="265"/>
      <c r="Y7" s="265"/>
      <c r="Z7" s="265"/>
      <c r="AA7" s="265"/>
      <c r="AB7" s="298" t="s">
        <v>53</v>
      </c>
      <c r="AC7" s="298"/>
      <c r="AD7" s="39"/>
    </row>
    <row r="8" spans="1:55" ht="22.2" customHeight="1" x14ac:dyDescent="0.2">
      <c r="A8" s="265" t="s">
        <v>25</v>
      </c>
      <c r="B8" s="265"/>
      <c r="C8" s="265"/>
      <c r="D8" s="265"/>
      <c r="E8" s="305" t="s">
        <v>190</v>
      </c>
      <c r="F8" s="306"/>
      <c r="G8" s="306"/>
      <c r="H8" s="306"/>
      <c r="I8" s="306"/>
      <c r="J8" s="306"/>
      <c r="K8" s="306"/>
      <c r="L8" s="306"/>
      <c r="M8" s="306"/>
      <c r="N8" s="306"/>
      <c r="O8" s="306"/>
      <c r="P8" s="306"/>
      <c r="Q8" s="306"/>
      <c r="R8" s="306"/>
      <c r="S8" s="306"/>
      <c r="T8" s="306"/>
      <c r="U8" s="306"/>
      <c r="V8" s="306"/>
      <c r="W8" s="306"/>
      <c r="X8" s="306"/>
      <c r="Y8" s="306"/>
      <c r="Z8" s="306"/>
      <c r="AA8" s="306"/>
      <c r="AB8" s="306"/>
      <c r="AC8" s="307"/>
      <c r="AD8" s="36"/>
    </row>
    <row r="9" spans="1:55" ht="22.2"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55" ht="22.2" customHeight="1" x14ac:dyDescent="0.15">
      <c r="A10" s="15" t="s">
        <v>36</v>
      </c>
      <c r="B10" s="13"/>
      <c r="C10" s="13"/>
      <c r="D10" s="13"/>
      <c r="E10" s="13"/>
      <c r="F10" s="13"/>
      <c r="G10" s="24"/>
      <c r="H10" s="13"/>
      <c r="I10" s="13"/>
      <c r="J10" s="13"/>
      <c r="K10" s="13"/>
      <c r="L10" s="13"/>
      <c r="M10" s="13"/>
      <c r="N10" s="13"/>
      <c r="O10" s="13"/>
      <c r="P10" s="13"/>
      <c r="Q10" s="13"/>
      <c r="R10" s="13"/>
      <c r="S10" s="13"/>
      <c r="T10" s="238" t="s">
        <v>49</v>
      </c>
      <c r="U10" s="238"/>
      <c r="V10" s="238"/>
      <c r="W10" s="238"/>
      <c r="X10" s="238"/>
      <c r="Y10" s="238"/>
      <c r="Z10" s="238"/>
      <c r="AA10" s="238"/>
      <c r="AB10" s="238"/>
      <c r="AC10" s="238"/>
      <c r="AD10" s="40"/>
      <c r="AE10" s="269" t="s">
        <v>191</v>
      </c>
      <c r="AF10" s="269"/>
      <c r="AG10" s="269"/>
      <c r="AH10" s="269"/>
      <c r="AI10" s="269"/>
      <c r="AJ10" s="269"/>
      <c r="AK10" s="269"/>
      <c r="AL10" s="269"/>
      <c r="AM10" s="269"/>
      <c r="AN10" s="269"/>
      <c r="AO10" s="269"/>
      <c r="AP10" s="269"/>
      <c r="AQ10" s="269"/>
      <c r="AR10" s="269"/>
      <c r="AS10" s="269"/>
    </row>
    <row r="11" spans="1:55" ht="13.2" customHeight="1" x14ac:dyDescent="0.2">
      <c r="A11" s="270"/>
      <c r="B11" s="271"/>
      <c r="C11" s="271"/>
      <c r="D11" s="271"/>
      <c r="E11" s="186" t="s">
        <v>10</v>
      </c>
      <c r="F11" s="186"/>
      <c r="G11" s="272"/>
      <c r="H11" s="273"/>
      <c r="I11" s="273"/>
      <c r="J11" s="273"/>
      <c r="K11" s="273"/>
      <c r="L11" s="273"/>
      <c r="M11" s="274"/>
      <c r="N11" s="186" t="s">
        <v>85</v>
      </c>
      <c r="O11" s="186"/>
      <c r="P11" s="272"/>
      <c r="Q11" s="273"/>
      <c r="R11" s="273"/>
      <c r="S11" s="273"/>
      <c r="T11" s="273"/>
      <c r="U11" s="273"/>
      <c r="V11" s="274"/>
      <c r="W11" s="275" t="s">
        <v>84</v>
      </c>
      <c r="X11" s="275"/>
      <c r="Y11" s="275"/>
      <c r="Z11" s="278" t="s">
        <v>4</v>
      </c>
      <c r="AA11" s="279"/>
      <c r="AB11" s="279"/>
      <c r="AC11" s="280"/>
      <c r="AD11" s="26"/>
      <c r="AE11" s="186" t="s">
        <v>85</v>
      </c>
      <c r="AF11" s="186"/>
      <c r="AG11" s="272"/>
      <c r="AH11" s="273"/>
      <c r="AI11" s="273"/>
      <c r="AJ11" s="273"/>
      <c r="AK11" s="273"/>
      <c r="AL11" s="273"/>
      <c r="AM11" s="273"/>
      <c r="AN11" s="273"/>
      <c r="AO11" s="273"/>
      <c r="AP11" s="273"/>
      <c r="AQ11" s="186" t="s">
        <v>4</v>
      </c>
      <c r="AR11" s="186"/>
      <c r="AS11" s="186"/>
    </row>
    <row r="12" spans="1:55" s="3" customFormat="1" ht="12.6" x14ac:dyDescent="0.2">
      <c r="A12" s="271"/>
      <c r="B12" s="271"/>
      <c r="C12" s="271"/>
      <c r="D12" s="271"/>
      <c r="E12" s="186"/>
      <c r="F12" s="186"/>
      <c r="G12" s="186"/>
      <c r="H12" s="262" t="s">
        <v>3</v>
      </c>
      <c r="I12" s="263"/>
      <c r="J12" s="263"/>
      <c r="K12" s="262" t="s">
        <v>15</v>
      </c>
      <c r="L12" s="263"/>
      <c r="M12" s="264"/>
      <c r="N12" s="186"/>
      <c r="O12" s="186"/>
      <c r="P12" s="186"/>
      <c r="Q12" s="262" t="s">
        <v>3</v>
      </c>
      <c r="R12" s="263"/>
      <c r="S12" s="263"/>
      <c r="T12" s="262" t="s">
        <v>15</v>
      </c>
      <c r="U12" s="263"/>
      <c r="V12" s="264"/>
      <c r="W12" s="275"/>
      <c r="X12" s="275"/>
      <c r="Y12" s="275"/>
      <c r="Z12" s="281"/>
      <c r="AA12" s="282"/>
      <c r="AB12" s="282"/>
      <c r="AC12" s="283"/>
      <c r="AD12" s="26"/>
      <c r="AE12" s="186"/>
      <c r="AF12" s="186"/>
      <c r="AG12" s="186"/>
      <c r="AH12" s="262" t="s">
        <v>3</v>
      </c>
      <c r="AI12" s="263"/>
      <c r="AJ12" s="263"/>
      <c r="AK12" s="262" t="s">
        <v>15</v>
      </c>
      <c r="AL12" s="263"/>
      <c r="AM12" s="264"/>
      <c r="AN12" s="276" t="s">
        <v>89</v>
      </c>
      <c r="AO12" s="277"/>
      <c r="AP12" s="277"/>
      <c r="AQ12" s="186"/>
      <c r="AR12" s="186"/>
      <c r="AS12" s="186"/>
    </row>
    <row r="13" spans="1:55" ht="22.2" customHeight="1" x14ac:dyDescent="0.2">
      <c r="A13" s="186" t="s">
        <v>87</v>
      </c>
      <c r="B13" s="255"/>
      <c r="C13" s="255"/>
      <c r="D13" s="255"/>
      <c r="E13" s="256">
        <f>SUM(H13:M13)</f>
        <v>30</v>
      </c>
      <c r="F13" s="256"/>
      <c r="G13" s="256"/>
      <c r="H13" s="319">
        <v>20</v>
      </c>
      <c r="I13" s="319"/>
      <c r="J13" s="319"/>
      <c r="K13" s="319">
        <v>10</v>
      </c>
      <c r="L13" s="319"/>
      <c r="M13" s="319"/>
      <c r="N13" s="256">
        <f>SUM(Q13:V13)</f>
        <v>15</v>
      </c>
      <c r="O13" s="256"/>
      <c r="P13" s="256"/>
      <c r="Q13" s="319">
        <v>5</v>
      </c>
      <c r="R13" s="319"/>
      <c r="S13" s="319"/>
      <c r="T13" s="319">
        <v>10</v>
      </c>
      <c r="U13" s="319"/>
      <c r="V13" s="319"/>
      <c r="W13" s="310">
        <v>10</v>
      </c>
      <c r="X13" s="310"/>
      <c r="Y13" s="310"/>
      <c r="Z13" s="249">
        <f>E13+N13+W13</f>
        <v>55</v>
      </c>
      <c r="AA13" s="250"/>
      <c r="AB13" s="250"/>
      <c r="AC13" s="251"/>
      <c r="AD13" s="41"/>
      <c r="AE13" s="256"/>
      <c r="AF13" s="256"/>
      <c r="AG13" s="256"/>
      <c r="AH13" s="256"/>
      <c r="AI13" s="256"/>
      <c r="AJ13" s="256"/>
      <c r="AK13" s="256"/>
      <c r="AL13" s="256"/>
      <c r="AM13" s="256"/>
      <c r="AN13" s="257"/>
      <c r="AO13" s="257"/>
      <c r="AP13" s="257"/>
      <c r="AQ13" s="258"/>
      <c r="AR13" s="258"/>
      <c r="AS13" s="258"/>
    </row>
    <row r="14" spans="1:55" ht="22.2" customHeight="1" x14ac:dyDescent="0.2">
      <c r="A14" s="259"/>
      <c r="B14" s="260"/>
      <c r="C14" s="260"/>
      <c r="D14" s="260"/>
      <c r="E14" s="260"/>
      <c r="F14" s="260"/>
      <c r="G14" s="261"/>
      <c r="H14" s="206" t="s">
        <v>56</v>
      </c>
      <c r="I14" s="239"/>
      <c r="J14" s="240"/>
      <c r="K14" s="206" t="s">
        <v>31</v>
      </c>
      <c r="L14" s="239"/>
      <c r="M14" s="240"/>
      <c r="N14" s="206" t="s">
        <v>32</v>
      </c>
      <c r="O14" s="239"/>
      <c r="P14" s="240"/>
      <c r="Q14" s="206" t="s">
        <v>33</v>
      </c>
      <c r="R14" s="239"/>
      <c r="S14" s="240"/>
      <c r="T14" s="206" t="s">
        <v>34</v>
      </c>
      <c r="U14" s="239"/>
      <c r="V14" s="240"/>
      <c r="W14" s="206" t="s">
        <v>37</v>
      </c>
      <c r="X14" s="239"/>
      <c r="Y14" s="239"/>
      <c r="Z14" s="239"/>
      <c r="AA14" s="239"/>
      <c r="AB14" s="239"/>
      <c r="AC14" s="240"/>
      <c r="AD14" s="41"/>
    </row>
    <row r="15" spans="1:55" ht="22.2" customHeight="1" x14ac:dyDescent="0.2">
      <c r="A15" s="206" t="s">
        <v>86</v>
      </c>
      <c r="B15" s="239"/>
      <c r="C15" s="239"/>
      <c r="D15" s="239"/>
      <c r="E15" s="239"/>
      <c r="F15" s="239"/>
      <c r="G15" s="240"/>
      <c r="H15" s="322">
        <v>0</v>
      </c>
      <c r="I15" s="323"/>
      <c r="J15" s="324"/>
      <c r="K15" s="322">
        <v>2</v>
      </c>
      <c r="L15" s="323"/>
      <c r="M15" s="324"/>
      <c r="N15" s="249"/>
      <c r="O15" s="250"/>
      <c r="P15" s="251"/>
      <c r="Q15" s="249"/>
      <c r="R15" s="250"/>
      <c r="S15" s="251"/>
      <c r="T15" s="249"/>
      <c r="U15" s="250"/>
      <c r="V15" s="251"/>
      <c r="W15" s="252"/>
      <c r="X15" s="253"/>
      <c r="Y15" s="253"/>
      <c r="Z15" s="253"/>
      <c r="AA15" s="253"/>
      <c r="AB15" s="253"/>
      <c r="AC15" s="254"/>
      <c r="AD15" s="41"/>
    </row>
    <row r="16" spans="1:55" ht="22.2" customHeight="1" x14ac:dyDescent="0.2">
      <c r="A16" s="11"/>
      <c r="B16" s="11"/>
      <c r="C16" s="11"/>
      <c r="D16" s="11"/>
      <c r="E16" s="11"/>
      <c r="F16" s="11"/>
      <c r="G16" s="11"/>
      <c r="H16" s="11"/>
      <c r="I16" s="11"/>
      <c r="J16" s="11"/>
      <c r="K16" s="11"/>
      <c r="L16" s="11"/>
      <c r="M16" s="11"/>
      <c r="N16" s="11"/>
      <c r="O16" s="11"/>
      <c r="P16" s="11"/>
      <c r="Q16" s="27"/>
      <c r="R16" s="27"/>
      <c r="S16" s="27"/>
      <c r="T16" s="27"/>
      <c r="U16" s="27"/>
      <c r="V16" s="27"/>
      <c r="W16" s="27"/>
      <c r="X16" s="27"/>
      <c r="Y16" s="27"/>
      <c r="Z16" s="27"/>
      <c r="AA16" s="27"/>
      <c r="AB16" s="27"/>
      <c r="AC16" s="27"/>
      <c r="AD16" s="27"/>
    </row>
    <row r="17" spans="1:34" ht="22.2" customHeight="1" x14ac:dyDescent="0.2">
      <c r="A17" s="23" t="s">
        <v>59</v>
      </c>
      <c r="B17" s="16"/>
      <c r="C17" s="16"/>
      <c r="D17" s="16"/>
      <c r="E17" s="16"/>
      <c r="F17" s="16"/>
      <c r="G17" s="16"/>
      <c r="H17" s="16"/>
      <c r="I17" s="16"/>
      <c r="J17" s="16"/>
      <c r="K17" s="16"/>
      <c r="L17" s="16"/>
      <c r="M17" s="16"/>
      <c r="N17" s="16"/>
      <c r="O17" s="16"/>
      <c r="P17" s="16"/>
      <c r="Q17" s="16"/>
      <c r="R17" s="16"/>
      <c r="S17" s="16"/>
      <c r="T17" s="16"/>
      <c r="U17" s="16"/>
      <c r="AB17" s="16"/>
      <c r="AC17" s="16"/>
      <c r="AD17" s="16"/>
    </row>
    <row r="18" spans="1:34" ht="22.2" customHeight="1" x14ac:dyDescent="0.2">
      <c r="A18" s="255" t="s">
        <v>158</v>
      </c>
      <c r="B18" s="255"/>
      <c r="C18" s="255"/>
      <c r="D18" s="255"/>
      <c r="E18" s="255"/>
      <c r="F18" s="255"/>
      <c r="G18" s="255"/>
      <c r="H18" s="206" t="s">
        <v>56</v>
      </c>
      <c r="I18" s="239"/>
      <c r="J18" s="240"/>
      <c r="K18" s="206" t="s">
        <v>31</v>
      </c>
      <c r="L18" s="239"/>
      <c r="M18" s="240"/>
      <c r="N18" s="206" t="s">
        <v>32</v>
      </c>
      <c r="O18" s="239"/>
      <c r="P18" s="240"/>
      <c r="Q18" s="206" t="s">
        <v>33</v>
      </c>
      <c r="R18" s="239"/>
      <c r="S18" s="240"/>
      <c r="T18" s="206" t="s">
        <v>34</v>
      </c>
      <c r="U18" s="239"/>
      <c r="V18" s="240"/>
      <c r="W18" s="206" t="s">
        <v>37</v>
      </c>
      <c r="X18" s="239"/>
      <c r="Y18" s="239"/>
      <c r="Z18" s="239"/>
      <c r="AA18" s="239"/>
      <c r="AB18" s="239"/>
      <c r="AC18" s="240"/>
      <c r="AD18" s="42"/>
    </row>
    <row r="19" spans="1:34" ht="22.2" customHeight="1" x14ac:dyDescent="0.2">
      <c r="A19" s="318" t="s">
        <v>54</v>
      </c>
      <c r="B19" s="318"/>
      <c r="C19" s="318"/>
      <c r="D19" s="318"/>
      <c r="E19" s="318"/>
      <c r="F19" s="318"/>
      <c r="G19" s="318"/>
      <c r="H19" s="247">
        <v>5000</v>
      </c>
      <c r="I19" s="248"/>
      <c r="J19" s="248"/>
      <c r="K19" s="247">
        <v>5500</v>
      </c>
      <c r="L19" s="248"/>
      <c r="M19" s="248"/>
      <c r="N19" s="242"/>
      <c r="O19" s="243"/>
      <c r="P19" s="243"/>
      <c r="Q19" s="242"/>
      <c r="R19" s="243"/>
      <c r="S19" s="243"/>
      <c r="T19" s="242"/>
      <c r="U19" s="243"/>
      <c r="V19" s="243"/>
      <c r="W19" s="244"/>
      <c r="X19" s="245"/>
      <c r="Y19" s="245"/>
      <c r="Z19" s="245"/>
      <c r="AA19" s="245"/>
      <c r="AB19" s="245"/>
      <c r="AC19" s="246"/>
      <c r="AD19" s="43"/>
      <c r="AF19" s="25"/>
      <c r="AH19" s="25"/>
    </row>
    <row r="20" spans="1:34" ht="22.2" customHeight="1" x14ac:dyDescent="0.2">
      <c r="A20" s="318" t="s">
        <v>57</v>
      </c>
      <c r="B20" s="318"/>
      <c r="C20" s="318"/>
      <c r="D20" s="318"/>
      <c r="E20" s="318"/>
      <c r="F20" s="318"/>
      <c r="G20" s="318"/>
      <c r="H20" s="314">
        <v>70.2</v>
      </c>
      <c r="I20" s="315"/>
      <c r="J20" s="315"/>
      <c r="K20" s="314">
        <v>72</v>
      </c>
      <c r="L20" s="315"/>
      <c r="M20" s="315"/>
      <c r="N20" s="316"/>
      <c r="O20" s="317"/>
      <c r="P20" s="317"/>
      <c r="Q20" s="316"/>
      <c r="R20" s="317"/>
      <c r="S20" s="317"/>
      <c r="T20" s="316"/>
      <c r="U20" s="317"/>
      <c r="V20" s="317"/>
      <c r="W20" s="244"/>
      <c r="X20" s="245"/>
      <c r="Y20" s="245"/>
      <c r="Z20" s="245"/>
      <c r="AA20" s="245"/>
      <c r="AB20" s="245"/>
      <c r="AC20" s="246"/>
      <c r="AD20" s="43"/>
      <c r="AF20" s="25"/>
      <c r="AH20" s="25"/>
    </row>
    <row r="21" spans="1:34" ht="22.2" customHeight="1" x14ac:dyDescent="0.2">
      <c r="A21" s="241"/>
      <c r="B21" s="241"/>
      <c r="C21" s="241"/>
      <c r="D21" s="241"/>
      <c r="E21" s="241"/>
      <c r="F21" s="241"/>
      <c r="G21" s="241"/>
      <c r="H21" s="242"/>
      <c r="I21" s="243"/>
      <c r="J21" s="243"/>
      <c r="K21" s="242"/>
      <c r="L21" s="243"/>
      <c r="M21" s="243"/>
      <c r="N21" s="242"/>
      <c r="O21" s="243"/>
      <c r="P21" s="243"/>
      <c r="Q21" s="242"/>
      <c r="R21" s="243"/>
      <c r="S21" s="243"/>
      <c r="T21" s="242"/>
      <c r="U21" s="243"/>
      <c r="V21" s="243"/>
      <c r="W21" s="244"/>
      <c r="X21" s="245"/>
      <c r="Y21" s="245"/>
      <c r="Z21" s="245"/>
      <c r="AA21" s="245"/>
      <c r="AB21" s="245"/>
      <c r="AC21" s="246"/>
      <c r="AD21" s="43"/>
      <c r="AF21" s="25"/>
      <c r="AH21" s="25"/>
    </row>
    <row r="22" spans="1:34" ht="22.2" customHeight="1" x14ac:dyDescent="0.2">
      <c r="A22" s="11"/>
      <c r="B22" s="11"/>
      <c r="C22" s="11"/>
      <c r="D22" s="11"/>
      <c r="E22" s="11"/>
      <c r="F22" s="11"/>
      <c r="G22" s="11"/>
      <c r="H22" s="11"/>
      <c r="I22" s="11"/>
      <c r="J22" s="11"/>
      <c r="K22" s="11"/>
      <c r="L22" s="11"/>
      <c r="M22" s="11"/>
      <c r="N22" s="11"/>
      <c r="O22" s="11"/>
      <c r="P22" s="11"/>
      <c r="Q22" s="27"/>
      <c r="R22" s="27"/>
      <c r="S22" s="27"/>
      <c r="T22" s="27"/>
      <c r="U22" s="27"/>
      <c r="V22" s="27"/>
      <c r="W22" s="27"/>
      <c r="X22" s="27"/>
      <c r="Y22" s="27"/>
      <c r="Z22" s="27"/>
      <c r="AA22" s="27"/>
      <c r="AB22" s="27"/>
      <c r="AC22" s="27"/>
      <c r="AD22" s="27"/>
    </row>
    <row r="23" spans="1:34" ht="22.2" customHeight="1" x14ac:dyDescent="0.15">
      <c r="A23" s="23" t="s">
        <v>58</v>
      </c>
      <c r="B23" s="16"/>
      <c r="C23" s="16"/>
      <c r="D23" s="16"/>
      <c r="E23" s="16"/>
      <c r="F23" s="16"/>
      <c r="G23" s="16"/>
      <c r="H23" s="16"/>
      <c r="I23" s="16"/>
      <c r="J23" s="16"/>
      <c r="K23" s="16"/>
      <c r="L23" s="16"/>
      <c r="M23" s="16"/>
      <c r="N23" s="16"/>
      <c r="O23" s="16"/>
      <c r="P23" s="16"/>
      <c r="Q23" s="16"/>
      <c r="R23" s="16"/>
      <c r="S23" s="16"/>
      <c r="T23" s="16"/>
      <c r="U23" s="16"/>
      <c r="V23" s="16"/>
      <c r="W23" s="238" t="s">
        <v>48</v>
      </c>
      <c r="X23" s="238"/>
      <c r="Y23" s="238"/>
      <c r="Z23" s="238"/>
      <c r="AA23" s="238"/>
      <c r="AB23" s="238"/>
      <c r="AC23" s="238"/>
      <c r="AD23" s="40"/>
    </row>
    <row r="24" spans="1:34" ht="22.2" customHeight="1" x14ac:dyDescent="0.2">
      <c r="A24" s="206" t="s">
        <v>39</v>
      </c>
      <c r="B24" s="207"/>
      <c r="C24" s="207"/>
      <c r="D24" s="207"/>
      <c r="E24" s="207"/>
      <c r="F24" s="207"/>
      <c r="G24" s="208"/>
      <c r="H24" s="206" t="s">
        <v>56</v>
      </c>
      <c r="I24" s="239"/>
      <c r="J24" s="240"/>
      <c r="K24" s="206" t="s">
        <v>31</v>
      </c>
      <c r="L24" s="239"/>
      <c r="M24" s="240"/>
      <c r="N24" s="206" t="s">
        <v>32</v>
      </c>
      <c r="O24" s="239"/>
      <c r="P24" s="240"/>
      <c r="Q24" s="206" t="s">
        <v>33</v>
      </c>
      <c r="R24" s="239"/>
      <c r="S24" s="240"/>
      <c r="T24" s="206" t="s">
        <v>34</v>
      </c>
      <c r="U24" s="239"/>
      <c r="V24" s="240"/>
      <c r="W24" s="206" t="s">
        <v>37</v>
      </c>
      <c r="X24" s="239"/>
      <c r="Y24" s="239"/>
      <c r="Z24" s="239"/>
      <c r="AA24" s="239"/>
      <c r="AB24" s="239"/>
      <c r="AC24" s="240"/>
      <c r="AD24" s="42"/>
    </row>
    <row r="25" spans="1:34" ht="22.2" customHeight="1" x14ac:dyDescent="0.2">
      <c r="A25" s="217" t="s">
        <v>28</v>
      </c>
      <c r="B25" s="235" t="s">
        <v>0</v>
      </c>
      <c r="C25" s="236"/>
      <c r="D25" s="236"/>
      <c r="E25" s="236"/>
      <c r="F25" s="236"/>
      <c r="G25" s="237"/>
      <c r="H25" s="215">
        <f>SUM(H26:J28)</f>
        <v>90050000</v>
      </c>
      <c r="I25" s="216"/>
      <c r="J25" s="216"/>
      <c r="K25" s="215">
        <f>SUM(K26:M28)</f>
        <v>95551000</v>
      </c>
      <c r="L25" s="216"/>
      <c r="M25" s="216"/>
      <c r="N25" s="215">
        <f>SUM(N26:P28)</f>
        <v>0</v>
      </c>
      <c r="O25" s="216"/>
      <c r="P25" s="216"/>
      <c r="Q25" s="215">
        <f>SUM(Q26:S28)</f>
        <v>0</v>
      </c>
      <c r="R25" s="216"/>
      <c r="S25" s="216"/>
      <c r="T25" s="215">
        <f>SUM(T26:V28)</f>
        <v>0</v>
      </c>
      <c r="U25" s="216"/>
      <c r="V25" s="216"/>
      <c r="W25" s="203"/>
      <c r="X25" s="204"/>
      <c r="Y25" s="204"/>
      <c r="Z25" s="204"/>
      <c r="AA25" s="204"/>
      <c r="AB25" s="204"/>
      <c r="AC25" s="205"/>
      <c r="AD25" s="44"/>
    </row>
    <row r="26" spans="1:34" ht="22.2" customHeight="1" x14ac:dyDescent="0.2">
      <c r="A26" s="217"/>
      <c r="B26" s="234"/>
      <c r="C26" s="223" t="s">
        <v>30</v>
      </c>
      <c r="D26" s="224"/>
      <c r="E26" s="224"/>
      <c r="F26" s="224"/>
      <c r="G26" s="224"/>
      <c r="H26" s="308">
        <v>50000000</v>
      </c>
      <c r="I26" s="309"/>
      <c r="J26" s="309"/>
      <c r="K26" s="308">
        <v>52000000</v>
      </c>
      <c r="L26" s="309"/>
      <c r="M26" s="309"/>
      <c r="N26" s="229"/>
      <c r="O26" s="230"/>
      <c r="P26" s="230"/>
      <c r="Q26" s="229"/>
      <c r="R26" s="230"/>
      <c r="S26" s="230"/>
      <c r="T26" s="229"/>
      <c r="U26" s="230"/>
      <c r="V26" s="230"/>
      <c r="W26" s="231"/>
      <c r="X26" s="232"/>
      <c r="Y26" s="232"/>
      <c r="Z26" s="232"/>
      <c r="AA26" s="232"/>
      <c r="AB26" s="232"/>
      <c r="AC26" s="233"/>
      <c r="AD26" s="28"/>
    </row>
    <row r="27" spans="1:34" ht="22.2" customHeight="1" x14ac:dyDescent="0.2">
      <c r="A27" s="217"/>
      <c r="B27" s="234"/>
      <c r="C27" s="223" t="s">
        <v>27</v>
      </c>
      <c r="D27" s="224"/>
      <c r="E27" s="224"/>
      <c r="F27" s="224"/>
      <c r="G27" s="224"/>
      <c r="H27" s="308">
        <v>40000000</v>
      </c>
      <c r="I27" s="309"/>
      <c r="J27" s="309"/>
      <c r="K27" s="308">
        <v>43500000</v>
      </c>
      <c r="L27" s="309"/>
      <c r="M27" s="309"/>
      <c r="N27" s="229"/>
      <c r="O27" s="230"/>
      <c r="P27" s="230"/>
      <c r="Q27" s="229"/>
      <c r="R27" s="230"/>
      <c r="S27" s="230"/>
      <c r="T27" s="229"/>
      <c r="U27" s="230"/>
      <c r="V27" s="230"/>
      <c r="W27" s="231"/>
      <c r="X27" s="232"/>
      <c r="Y27" s="232"/>
      <c r="Z27" s="232"/>
      <c r="AA27" s="232"/>
      <c r="AB27" s="232"/>
      <c r="AC27" s="233"/>
      <c r="AD27" s="28"/>
    </row>
    <row r="28" spans="1:34" ht="22.2" customHeight="1" x14ac:dyDescent="0.2">
      <c r="A28" s="217"/>
      <c r="B28" s="234"/>
      <c r="C28" s="223" t="s">
        <v>29</v>
      </c>
      <c r="D28" s="224"/>
      <c r="E28" s="224"/>
      <c r="F28" s="224"/>
      <c r="G28" s="224"/>
      <c r="H28" s="308">
        <v>50000</v>
      </c>
      <c r="I28" s="309"/>
      <c r="J28" s="309"/>
      <c r="K28" s="308">
        <v>51000</v>
      </c>
      <c r="L28" s="309"/>
      <c r="M28" s="309"/>
      <c r="N28" s="229"/>
      <c r="O28" s="230"/>
      <c r="P28" s="230"/>
      <c r="Q28" s="229"/>
      <c r="R28" s="230"/>
      <c r="S28" s="230"/>
      <c r="T28" s="229"/>
      <c r="U28" s="230"/>
      <c r="V28" s="230"/>
      <c r="W28" s="302" t="s">
        <v>51</v>
      </c>
      <c r="X28" s="303"/>
      <c r="Y28" s="303"/>
      <c r="Z28" s="303"/>
      <c r="AA28" s="303"/>
      <c r="AB28" s="303"/>
      <c r="AC28" s="304"/>
      <c r="AD28" s="28"/>
    </row>
    <row r="29" spans="1:34" ht="22.2" customHeight="1" x14ac:dyDescent="0.2">
      <c r="A29" s="217"/>
      <c r="B29" s="218" t="s">
        <v>1</v>
      </c>
      <c r="C29" s="219"/>
      <c r="D29" s="219"/>
      <c r="E29" s="219"/>
      <c r="F29" s="219"/>
      <c r="G29" s="219"/>
      <c r="H29" s="220">
        <f>SUM(H30:J35)</f>
        <v>91000000</v>
      </c>
      <c r="I29" s="221"/>
      <c r="J29" s="222"/>
      <c r="K29" s="220">
        <f>SUM(K30:M35)</f>
        <v>95500000</v>
      </c>
      <c r="L29" s="221"/>
      <c r="M29" s="222"/>
      <c r="N29" s="220">
        <f>SUM(N30:P35)</f>
        <v>0</v>
      </c>
      <c r="O29" s="221"/>
      <c r="P29" s="222"/>
      <c r="Q29" s="220">
        <f>SUM(Q30:S35)</f>
        <v>0</v>
      </c>
      <c r="R29" s="221"/>
      <c r="S29" s="222"/>
      <c r="T29" s="220">
        <f>SUM(T30:V35)</f>
        <v>0</v>
      </c>
      <c r="U29" s="221"/>
      <c r="V29" s="222"/>
      <c r="W29" s="203"/>
      <c r="X29" s="204"/>
      <c r="Y29" s="204"/>
      <c r="Z29" s="204"/>
      <c r="AA29" s="204"/>
      <c r="AB29" s="204"/>
      <c r="AC29" s="205"/>
      <c r="AD29" s="44"/>
    </row>
    <row r="30" spans="1:34" ht="22.2" customHeight="1" x14ac:dyDescent="0.2">
      <c r="A30" s="217"/>
      <c r="B30" s="228"/>
      <c r="C30" s="223" t="s">
        <v>12</v>
      </c>
      <c r="D30" s="224"/>
      <c r="E30" s="224"/>
      <c r="F30" s="224"/>
      <c r="G30" s="224"/>
      <c r="H30" s="299">
        <v>20000000</v>
      </c>
      <c r="I30" s="300"/>
      <c r="J30" s="300"/>
      <c r="K30" s="299">
        <v>20600000</v>
      </c>
      <c r="L30" s="300"/>
      <c r="M30" s="300"/>
      <c r="N30" s="209"/>
      <c r="O30" s="210"/>
      <c r="P30" s="210"/>
      <c r="Q30" s="209"/>
      <c r="R30" s="210"/>
      <c r="S30" s="210"/>
      <c r="T30" s="209"/>
      <c r="U30" s="210"/>
      <c r="V30" s="210"/>
      <c r="W30" s="225"/>
      <c r="X30" s="226"/>
      <c r="Y30" s="226"/>
      <c r="Z30" s="226"/>
      <c r="AA30" s="226"/>
      <c r="AB30" s="226"/>
      <c r="AC30" s="227"/>
      <c r="AD30" s="45"/>
    </row>
    <row r="31" spans="1:34" ht="22.2" customHeight="1" x14ac:dyDescent="0.2">
      <c r="A31" s="217"/>
      <c r="B31" s="165"/>
      <c r="C31" s="223" t="s">
        <v>8</v>
      </c>
      <c r="D31" s="224"/>
      <c r="E31" s="224"/>
      <c r="F31" s="224"/>
      <c r="G31" s="224"/>
      <c r="H31" s="299">
        <v>10000000</v>
      </c>
      <c r="I31" s="300"/>
      <c r="J31" s="300"/>
      <c r="K31" s="299">
        <v>15000000</v>
      </c>
      <c r="L31" s="300"/>
      <c r="M31" s="300"/>
      <c r="N31" s="209"/>
      <c r="O31" s="210"/>
      <c r="P31" s="210"/>
      <c r="Q31" s="209"/>
      <c r="R31" s="210"/>
      <c r="S31" s="210"/>
      <c r="T31" s="209"/>
      <c r="U31" s="210"/>
      <c r="V31" s="210"/>
      <c r="W31" s="225"/>
      <c r="X31" s="226"/>
      <c r="Y31" s="226"/>
      <c r="Z31" s="226"/>
      <c r="AA31" s="226"/>
      <c r="AB31" s="226"/>
      <c r="AC31" s="227"/>
      <c r="AD31" s="45"/>
    </row>
    <row r="32" spans="1:34" ht="22.2" customHeight="1" x14ac:dyDescent="0.2">
      <c r="A32" s="217"/>
      <c r="B32" s="165"/>
      <c r="C32" s="223" t="s">
        <v>9</v>
      </c>
      <c r="D32" s="224"/>
      <c r="E32" s="224"/>
      <c r="F32" s="224"/>
      <c r="G32" s="224"/>
      <c r="H32" s="299">
        <v>10000000</v>
      </c>
      <c r="I32" s="300"/>
      <c r="J32" s="300"/>
      <c r="K32" s="299">
        <v>8600000</v>
      </c>
      <c r="L32" s="300"/>
      <c r="M32" s="300"/>
      <c r="N32" s="209"/>
      <c r="O32" s="210"/>
      <c r="P32" s="210"/>
      <c r="Q32" s="209"/>
      <c r="R32" s="210"/>
      <c r="S32" s="210"/>
      <c r="T32" s="209"/>
      <c r="U32" s="210"/>
      <c r="V32" s="210"/>
      <c r="W32" s="225"/>
      <c r="X32" s="226"/>
      <c r="Y32" s="226"/>
      <c r="Z32" s="226"/>
      <c r="AA32" s="226"/>
      <c r="AB32" s="226"/>
      <c r="AC32" s="227"/>
      <c r="AD32" s="45"/>
    </row>
    <row r="33" spans="1:31" ht="22.2" customHeight="1" x14ac:dyDescent="0.2">
      <c r="A33" s="217"/>
      <c r="B33" s="165"/>
      <c r="C33" s="223" t="s">
        <v>13</v>
      </c>
      <c r="D33" s="224"/>
      <c r="E33" s="224"/>
      <c r="F33" s="224"/>
      <c r="G33" s="224"/>
      <c r="H33" s="299">
        <v>20000000</v>
      </c>
      <c r="I33" s="300"/>
      <c r="J33" s="300"/>
      <c r="K33" s="299">
        <v>19800000</v>
      </c>
      <c r="L33" s="300"/>
      <c r="M33" s="300"/>
      <c r="N33" s="209"/>
      <c r="O33" s="210"/>
      <c r="P33" s="210"/>
      <c r="Q33" s="209"/>
      <c r="R33" s="210"/>
      <c r="S33" s="210"/>
      <c r="T33" s="209"/>
      <c r="U33" s="210"/>
      <c r="V33" s="210"/>
      <c r="W33" s="225"/>
      <c r="X33" s="226"/>
      <c r="Y33" s="226"/>
      <c r="Z33" s="226"/>
      <c r="AA33" s="226"/>
      <c r="AB33" s="226"/>
      <c r="AC33" s="227"/>
      <c r="AD33" s="45"/>
    </row>
    <row r="34" spans="1:31" ht="22.2" customHeight="1" x14ac:dyDescent="0.2">
      <c r="A34" s="217"/>
      <c r="B34" s="165"/>
      <c r="C34" s="223" t="s">
        <v>14</v>
      </c>
      <c r="D34" s="224"/>
      <c r="E34" s="224"/>
      <c r="F34" s="224"/>
      <c r="G34" s="224"/>
      <c r="H34" s="299">
        <f>21000000</f>
        <v>21000000</v>
      </c>
      <c r="I34" s="300"/>
      <c r="J34" s="300"/>
      <c r="K34" s="299">
        <v>21500000</v>
      </c>
      <c r="L34" s="300"/>
      <c r="M34" s="300"/>
      <c r="N34" s="209"/>
      <c r="O34" s="210"/>
      <c r="P34" s="210"/>
      <c r="Q34" s="209"/>
      <c r="R34" s="210"/>
      <c r="S34" s="210"/>
      <c r="T34" s="209"/>
      <c r="U34" s="210"/>
      <c r="V34" s="210"/>
      <c r="W34" s="225"/>
      <c r="X34" s="226"/>
      <c r="Y34" s="226"/>
      <c r="Z34" s="226"/>
      <c r="AA34" s="226"/>
      <c r="AB34" s="226"/>
      <c r="AC34" s="227"/>
      <c r="AD34" s="45"/>
    </row>
    <row r="35" spans="1:31" ht="22.2" customHeight="1" x14ac:dyDescent="0.2">
      <c r="A35" s="217"/>
      <c r="B35" s="165"/>
      <c r="C35" s="223" t="s">
        <v>26</v>
      </c>
      <c r="D35" s="224"/>
      <c r="E35" s="224"/>
      <c r="F35" s="224"/>
      <c r="G35" s="224"/>
      <c r="H35" s="299">
        <v>10000000</v>
      </c>
      <c r="I35" s="300"/>
      <c r="J35" s="300"/>
      <c r="K35" s="299">
        <v>10000000</v>
      </c>
      <c r="L35" s="300"/>
      <c r="M35" s="300"/>
      <c r="N35" s="209"/>
      <c r="O35" s="210"/>
      <c r="P35" s="210"/>
      <c r="Q35" s="209"/>
      <c r="R35" s="210"/>
      <c r="S35" s="210"/>
      <c r="T35" s="209"/>
      <c r="U35" s="210"/>
      <c r="V35" s="210"/>
      <c r="W35" s="225"/>
      <c r="X35" s="226"/>
      <c r="Y35" s="226"/>
      <c r="Z35" s="226"/>
      <c r="AA35" s="226"/>
      <c r="AB35" s="226"/>
      <c r="AC35" s="227"/>
      <c r="AD35" s="45"/>
    </row>
    <row r="36" spans="1:31" ht="22.2" customHeight="1" x14ac:dyDescent="0.2">
      <c r="A36" s="217"/>
      <c r="B36" s="212" t="s">
        <v>2</v>
      </c>
      <c r="C36" s="213"/>
      <c r="D36" s="213"/>
      <c r="E36" s="213"/>
      <c r="F36" s="213"/>
      <c r="G36" s="214"/>
      <c r="H36" s="215">
        <f>H25-H29</f>
        <v>-950000</v>
      </c>
      <c r="I36" s="216"/>
      <c r="J36" s="216"/>
      <c r="K36" s="215">
        <f>K25-K29</f>
        <v>51000</v>
      </c>
      <c r="L36" s="216"/>
      <c r="M36" s="216"/>
      <c r="N36" s="215">
        <f>N25-N29</f>
        <v>0</v>
      </c>
      <c r="O36" s="216"/>
      <c r="P36" s="216"/>
      <c r="Q36" s="215">
        <f>Q25-Q29</f>
        <v>0</v>
      </c>
      <c r="R36" s="216"/>
      <c r="S36" s="216"/>
      <c r="T36" s="215">
        <f>T25-T29</f>
        <v>0</v>
      </c>
      <c r="U36" s="216"/>
      <c r="V36" s="216"/>
      <c r="W36" s="203"/>
      <c r="X36" s="204"/>
      <c r="Y36" s="204"/>
      <c r="Z36" s="204"/>
      <c r="AA36" s="204"/>
      <c r="AB36" s="204"/>
      <c r="AC36" s="205"/>
      <c r="AD36" s="44"/>
    </row>
    <row r="37" spans="1:31" ht="22.2" customHeight="1" x14ac:dyDescent="0.2">
      <c r="A37" s="206" t="s">
        <v>88</v>
      </c>
      <c r="B37" s="207"/>
      <c r="C37" s="207"/>
      <c r="D37" s="207"/>
      <c r="E37" s="207"/>
      <c r="F37" s="207"/>
      <c r="G37" s="208"/>
      <c r="H37" s="299">
        <v>55000000</v>
      </c>
      <c r="I37" s="300"/>
      <c r="J37" s="300"/>
      <c r="K37" s="299">
        <v>550000000</v>
      </c>
      <c r="L37" s="300"/>
      <c r="M37" s="300"/>
      <c r="N37" s="209"/>
      <c r="O37" s="210"/>
      <c r="P37" s="210"/>
      <c r="Q37" s="209"/>
      <c r="R37" s="210"/>
      <c r="S37" s="210"/>
      <c r="T37" s="209"/>
      <c r="U37" s="210"/>
      <c r="V37" s="210"/>
      <c r="W37" s="211"/>
      <c r="X37" s="211"/>
      <c r="Y37" s="211"/>
      <c r="Z37" s="211"/>
      <c r="AA37" s="211"/>
      <c r="AB37" s="211"/>
      <c r="AC37" s="211"/>
      <c r="AD37" s="44"/>
    </row>
    <row r="38" spans="1:31" ht="13.8" x14ac:dyDescent="0.2">
      <c r="A38" s="4"/>
      <c r="B38" s="5"/>
      <c r="C38" s="5"/>
      <c r="D38" s="5"/>
      <c r="E38" s="5"/>
      <c r="F38" s="5"/>
      <c r="G38" s="5"/>
      <c r="H38" s="6"/>
      <c r="I38" s="7"/>
      <c r="J38" s="7"/>
      <c r="K38" s="6"/>
      <c r="L38" s="7"/>
      <c r="M38" s="7"/>
      <c r="N38" s="6"/>
      <c r="O38" s="7"/>
      <c r="P38" s="7"/>
      <c r="Q38" s="6"/>
      <c r="R38" s="7"/>
      <c r="S38" s="7"/>
      <c r="T38" s="6"/>
      <c r="U38" s="7"/>
      <c r="V38" s="7"/>
      <c r="W38" s="6"/>
      <c r="X38" s="7"/>
      <c r="Y38" s="7"/>
      <c r="Z38" s="7"/>
      <c r="AA38" s="8"/>
      <c r="AB38" s="8"/>
      <c r="AC38" s="8"/>
      <c r="AD38" s="46"/>
    </row>
    <row r="39" spans="1:31" ht="22.2" customHeight="1" x14ac:dyDescent="0.2">
      <c r="A39" s="23" t="s">
        <v>38</v>
      </c>
      <c r="B39" s="19"/>
      <c r="C39" s="19"/>
      <c r="D39" s="19"/>
      <c r="E39" s="19"/>
      <c r="F39" s="19"/>
      <c r="G39" s="19"/>
      <c r="H39" s="18"/>
      <c r="I39" s="18"/>
      <c r="J39" s="18"/>
      <c r="K39" s="18"/>
      <c r="L39" s="18"/>
      <c r="M39" s="18"/>
      <c r="N39" s="18"/>
      <c r="O39" s="20"/>
      <c r="P39" s="20"/>
      <c r="Q39" s="20"/>
      <c r="R39" s="20"/>
      <c r="S39" s="20"/>
      <c r="T39" s="20"/>
      <c r="U39" s="20"/>
      <c r="V39" s="18"/>
      <c r="W39" s="18"/>
      <c r="X39" s="18"/>
      <c r="Y39" s="18"/>
      <c r="Z39" s="18"/>
      <c r="AA39" s="18"/>
      <c r="AB39" s="18"/>
      <c r="AC39" s="18"/>
      <c r="AD39" s="18"/>
    </row>
    <row r="40" spans="1:31" ht="13.2" customHeight="1" x14ac:dyDescent="0.2">
      <c r="A40" s="186" t="s">
        <v>39</v>
      </c>
      <c r="B40" s="186"/>
      <c r="C40" s="186"/>
      <c r="D40" s="186"/>
      <c r="E40" s="186"/>
      <c r="F40" s="186"/>
      <c r="G40" s="186"/>
      <c r="H40" s="187" t="s">
        <v>40</v>
      </c>
      <c r="I40" s="188"/>
      <c r="J40" s="188"/>
      <c r="K40" s="188"/>
      <c r="L40" s="188"/>
      <c r="M40" s="188"/>
      <c r="N40" s="188"/>
      <c r="O40" s="188"/>
      <c r="P40" s="188"/>
      <c r="Q40" s="188"/>
      <c r="R40" s="188"/>
      <c r="S40" s="189"/>
      <c r="T40" s="193" t="s">
        <v>63</v>
      </c>
      <c r="U40" s="194"/>
      <c r="V40" s="195"/>
      <c r="W40" s="199" t="s">
        <v>64</v>
      </c>
      <c r="X40" s="200"/>
      <c r="Y40" s="200"/>
      <c r="Z40" s="200"/>
      <c r="AA40" s="200"/>
      <c r="AB40" s="200"/>
      <c r="AC40" s="201"/>
      <c r="AD40" s="202"/>
      <c r="AE40" s="2"/>
    </row>
    <row r="41" spans="1:31" ht="12.6" customHeight="1" x14ac:dyDescent="0.2">
      <c r="A41" s="186"/>
      <c r="B41" s="186"/>
      <c r="C41" s="186"/>
      <c r="D41" s="186"/>
      <c r="E41" s="186"/>
      <c r="F41" s="186"/>
      <c r="G41" s="186"/>
      <c r="H41" s="190"/>
      <c r="I41" s="191"/>
      <c r="J41" s="191"/>
      <c r="K41" s="191"/>
      <c r="L41" s="191"/>
      <c r="M41" s="191"/>
      <c r="N41" s="191"/>
      <c r="O41" s="191"/>
      <c r="P41" s="191"/>
      <c r="Q41" s="191"/>
      <c r="R41" s="191"/>
      <c r="S41" s="192"/>
      <c r="T41" s="196"/>
      <c r="U41" s="197"/>
      <c r="V41" s="198"/>
      <c r="W41" s="199" t="s">
        <v>65</v>
      </c>
      <c r="X41" s="200"/>
      <c r="Y41" s="201"/>
      <c r="Z41" s="85" t="s">
        <v>172</v>
      </c>
      <c r="AA41" s="199" t="s">
        <v>66</v>
      </c>
      <c r="AB41" s="200"/>
      <c r="AC41" s="201"/>
      <c r="AD41" s="202"/>
      <c r="AE41" s="2"/>
    </row>
    <row r="42" spans="1:31" ht="36" customHeight="1" x14ac:dyDescent="0.2">
      <c r="A42" s="183" t="s">
        <v>46</v>
      </c>
      <c r="B42" s="69" t="s">
        <v>70</v>
      </c>
      <c r="C42" s="178" t="s">
        <v>41</v>
      </c>
      <c r="D42" s="178"/>
      <c r="E42" s="178"/>
      <c r="F42" s="178"/>
      <c r="G42" s="179"/>
      <c r="H42" s="173" t="s">
        <v>145</v>
      </c>
      <c r="I42" s="174"/>
      <c r="J42" s="174"/>
      <c r="K42" s="174"/>
      <c r="L42" s="174"/>
      <c r="M42" s="174"/>
      <c r="N42" s="174"/>
      <c r="O42" s="174"/>
      <c r="P42" s="174"/>
      <c r="Q42" s="174"/>
      <c r="R42" s="174"/>
      <c r="S42" s="175"/>
      <c r="T42" s="100">
        <v>3</v>
      </c>
      <c r="U42" s="63" t="s">
        <v>62</v>
      </c>
      <c r="V42" s="64">
        <v>5</v>
      </c>
      <c r="W42" s="102">
        <v>3</v>
      </c>
      <c r="X42" s="57" t="s">
        <v>62</v>
      </c>
      <c r="Y42" s="58">
        <v>5</v>
      </c>
      <c r="Z42" s="89" t="s">
        <v>173</v>
      </c>
      <c r="AA42" s="86">
        <f>W42</f>
        <v>3</v>
      </c>
      <c r="AB42" s="51" t="s">
        <v>62</v>
      </c>
      <c r="AC42" s="84">
        <f>Y42</f>
        <v>5</v>
      </c>
      <c r="AD42" s="33"/>
      <c r="AE42" s="2"/>
    </row>
    <row r="43" spans="1:31" ht="36" customHeight="1" x14ac:dyDescent="0.2">
      <c r="A43" s="184"/>
      <c r="B43" s="69" t="s">
        <v>71</v>
      </c>
      <c r="C43" s="178" t="s">
        <v>42</v>
      </c>
      <c r="D43" s="178"/>
      <c r="E43" s="178"/>
      <c r="F43" s="178"/>
      <c r="G43" s="179"/>
      <c r="H43" s="173" t="s">
        <v>144</v>
      </c>
      <c r="I43" s="174"/>
      <c r="J43" s="174"/>
      <c r="K43" s="174"/>
      <c r="L43" s="174"/>
      <c r="M43" s="174"/>
      <c r="N43" s="174"/>
      <c r="O43" s="174"/>
      <c r="P43" s="174"/>
      <c r="Q43" s="174"/>
      <c r="R43" s="174"/>
      <c r="S43" s="175"/>
      <c r="T43" s="100">
        <v>3</v>
      </c>
      <c r="U43" s="63" t="s">
        <v>62</v>
      </c>
      <c r="V43" s="64">
        <v>5</v>
      </c>
      <c r="W43" s="102">
        <v>3</v>
      </c>
      <c r="X43" s="57" t="s">
        <v>62</v>
      </c>
      <c r="Y43" s="58">
        <v>5</v>
      </c>
      <c r="Z43" s="89" t="s">
        <v>173</v>
      </c>
      <c r="AA43" s="86">
        <f>W43</f>
        <v>3</v>
      </c>
      <c r="AB43" s="51" t="s">
        <v>62</v>
      </c>
      <c r="AC43" s="84">
        <f>Y43</f>
        <v>5</v>
      </c>
      <c r="AD43" s="33"/>
      <c r="AE43" s="2"/>
    </row>
    <row r="44" spans="1:31" ht="36" customHeight="1" x14ac:dyDescent="0.2">
      <c r="A44" s="185"/>
      <c r="B44" s="69" t="s">
        <v>72</v>
      </c>
      <c r="C44" s="178" t="s">
        <v>43</v>
      </c>
      <c r="D44" s="178"/>
      <c r="E44" s="178"/>
      <c r="F44" s="178"/>
      <c r="G44" s="179"/>
      <c r="H44" s="173" t="s">
        <v>92</v>
      </c>
      <c r="I44" s="174"/>
      <c r="J44" s="174"/>
      <c r="K44" s="174"/>
      <c r="L44" s="174"/>
      <c r="M44" s="174"/>
      <c r="N44" s="174"/>
      <c r="O44" s="174"/>
      <c r="P44" s="174"/>
      <c r="Q44" s="174"/>
      <c r="R44" s="174"/>
      <c r="S44" s="175"/>
      <c r="T44" s="100">
        <v>3</v>
      </c>
      <c r="U44" s="63" t="s">
        <v>62</v>
      </c>
      <c r="V44" s="65">
        <v>5</v>
      </c>
      <c r="W44" s="102">
        <v>3</v>
      </c>
      <c r="X44" s="57" t="s">
        <v>62</v>
      </c>
      <c r="Y44" s="58">
        <v>5</v>
      </c>
      <c r="Z44" s="89" t="s">
        <v>173</v>
      </c>
      <c r="AA44" s="86">
        <f>W44</f>
        <v>3</v>
      </c>
      <c r="AB44" s="51" t="s">
        <v>62</v>
      </c>
      <c r="AC44" s="84">
        <f>Y44</f>
        <v>5</v>
      </c>
      <c r="AD44" s="33"/>
      <c r="AE44" s="2"/>
    </row>
    <row r="45" spans="1:31" ht="36" customHeight="1" x14ac:dyDescent="0.2">
      <c r="A45" s="183" t="s">
        <v>61</v>
      </c>
      <c r="B45" s="69" t="s">
        <v>73</v>
      </c>
      <c r="C45" s="178" t="s">
        <v>69</v>
      </c>
      <c r="D45" s="178"/>
      <c r="E45" s="178"/>
      <c r="F45" s="178"/>
      <c r="G45" s="179"/>
      <c r="H45" s="173" t="s">
        <v>146</v>
      </c>
      <c r="I45" s="174"/>
      <c r="J45" s="174"/>
      <c r="K45" s="174"/>
      <c r="L45" s="174"/>
      <c r="M45" s="174"/>
      <c r="N45" s="174"/>
      <c r="O45" s="174"/>
      <c r="P45" s="174"/>
      <c r="Q45" s="174"/>
      <c r="R45" s="174"/>
      <c r="S45" s="175"/>
      <c r="T45" s="100">
        <v>3</v>
      </c>
      <c r="U45" s="63" t="s">
        <v>62</v>
      </c>
      <c r="V45" s="64">
        <v>5</v>
      </c>
      <c r="W45" s="102">
        <v>3</v>
      </c>
      <c r="X45" s="57" t="s">
        <v>62</v>
      </c>
      <c r="Y45" s="58">
        <v>5</v>
      </c>
      <c r="Z45" s="89" t="s">
        <v>174</v>
      </c>
      <c r="AA45" s="87">
        <f>W45*5</f>
        <v>15</v>
      </c>
      <c r="AB45" s="51" t="s">
        <v>62</v>
      </c>
      <c r="AC45" s="84">
        <f>Y45*5</f>
        <v>25</v>
      </c>
      <c r="AD45" s="33"/>
      <c r="AE45" s="2"/>
    </row>
    <row r="46" spans="1:31" ht="36" customHeight="1" x14ac:dyDescent="0.2">
      <c r="A46" s="184"/>
      <c r="B46" s="69" t="s">
        <v>74</v>
      </c>
      <c r="C46" s="178" t="s">
        <v>44</v>
      </c>
      <c r="D46" s="178"/>
      <c r="E46" s="178"/>
      <c r="F46" s="178"/>
      <c r="G46" s="179"/>
      <c r="H46" s="173" t="s">
        <v>148</v>
      </c>
      <c r="I46" s="174"/>
      <c r="J46" s="174"/>
      <c r="K46" s="174"/>
      <c r="L46" s="174"/>
      <c r="M46" s="174"/>
      <c r="N46" s="174"/>
      <c r="O46" s="174"/>
      <c r="P46" s="174"/>
      <c r="Q46" s="174"/>
      <c r="R46" s="174"/>
      <c r="S46" s="175"/>
      <c r="T46" s="100">
        <v>3</v>
      </c>
      <c r="U46" s="63" t="s">
        <v>62</v>
      </c>
      <c r="V46" s="65">
        <v>5</v>
      </c>
      <c r="W46" s="102">
        <v>3</v>
      </c>
      <c r="X46" s="57" t="s">
        <v>62</v>
      </c>
      <c r="Y46" s="58">
        <v>5</v>
      </c>
      <c r="Z46" s="89" t="s">
        <v>175</v>
      </c>
      <c r="AA46" s="87">
        <f>W46*2</f>
        <v>6</v>
      </c>
      <c r="AB46" s="51" t="s">
        <v>62</v>
      </c>
      <c r="AC46" s="84">
        <f>Y46*2</f>
        <v>10</v>
      </c>
      <c r="AD46" s="33"/>
      <c r="AE46" s="2"/>
    </row>
    <row r="47" spans="1:31" ht="36" customHeight="1" x14ac:dyDescent="0.2">
      <c r="A47" s="184"/>
      <c r="B47" s="69" t="s">
        <v>75</v>
      </c>
      <c r="C47" s="178" t="s">
        <v>45</v>
      </c>
      <c r="D47" s="178"/>
      <c r="E47" s="178"/>
      <c r="F47" s="178"/>
      <c r="G47" s="179"/>
      <c r="H47" s="173" t="s">
        <v>149</v>
      </c>
      <c r="I47" s="174"/>
      <c r="J47" s="174"/>
      <c r="K47" s="174"/>
      <c r="L47" s="174"/>
      <c r="M47" s="174"/>
      <c r="N47" s="174"/>
      <c r="O47" s="174"/>
      <c r="P47" s="174"/>
      <c r="Q47" s="174"/>
      <c r="R47" s="174"/>
      <c r="S47" s="175"/>
      <c r="T47" s="100">
        <v>3</v>
      </c>
      <c r="U47" s="63" t="s">
        <v>62</v>
      </c>
      <c r="V47" s="65">
        <v>5</v>
      </c>
      <c r="W47" s="102">
        <v>3</v>
      </c>
      <c r="X47" s="57" t="s">
        <v>62</v>
      </c>
      <c r="Y47" s="58">
        <v>5</v>
      </c>
      <c r="Z47" s="89" t="s">
        <v>173</v>
      </c>
      <c r="AA47" s="87">
        <f>W47</f>
        <v>3</v>
      </c>
      <c r="AB47" s="51" t="s">
        <v>62</v>
      </c>
      <c r="AC47" s="84">
        <f>Y47</f>
        <v>5</v>
      </c>
      <c r="AD47" s="33"/>
      <c r="AE47" s="2"/>
    </row>
    <row r="48" spans="1:31" ht="36" customHeight="1" x14ac:dyDescent="0.2">
      <c r="A48" s="184"/>
      <c r="B48" s="69" t="s">
        <v>76</v>
      </c>
      <c r="C48" s="178" t="s">
        <v>52</v>
      </c>
      <c r="D48" s="178"/>
      <c r="E48" s="178"/>
      <c r="F48" s="178"/>
      <c r="G48" s="179"/>
      <c r="H48" s="173" t="s">
        <v>157</v>
      </c>
      <c r="I48" s="174"/>
      <c r="J48" s="174"/>
      <c r="K48" s="174"/>
      <c r="L48" s="174"/>
      <c r="M48" s="174"/>
      <c r="N48" s="174"/>
      <c r="O48" s="174"/>
      <c r="P48" s="174"/>
      <c r="Q48" s="174"/>
      <c r="R48" s="174"/>
      <c r="S48" s="175"/>
      <c r="T48" s="100">
        <v>3</v>
      </c>
      <c r="U48" s="63" t="s">
        <v>62</v>
      </c>
      <c r="V48" s="65">
        <v>5</v>
      </c>
      <c r="W48" s="102">
        <v>3</v>
      </c>
      <c r="X48" s="57" t="s">
        <v>62</v>
      </c>
      <c r="Y48" s="58">
        <v>5</v>
      </c>
      <c r="Z48" s="89" t="s">
        <v>175</v>
      </c>
      <c r="AA48" s="87">
        <f>W48*2</f>
        <v>6</v>
      </c>
      <c r="AB48" s="51" t="s">
        <v>62</v>
      </c>
      <c r="AC48" s="84">
        <f>Y48*2</f>
        <v>10</v>
      </c>
      <c r="AD48" s="33"/>
      <c r="AE48" s="2"/>
    </row>
    <row r="49" spans="1:39" ht="36" customHeight="1" x14ac:dyDescent="0.2">
      <c r="A49" s="184"/>
      <c r="B49" s="69" t="s">
        <v>77</v>
      </c>
      <c r="C49" s="178" t="s">
        <v>60</v>
      </c>
      <c r="D49" s="178"/>
      <c r="E49" s="178"/>
      <c r="F49" s="178"/>
      <c r="G49" s="179"/>
      <c r="H49" s="173" t="s">
        <v>154</v>
      </c>
      <c r="I49" s="174"/>
      <c r="J49" s="174"/>
      <c r="K49" s="174"/>
      <c r="L49" s="174"/>
      <c r="M49" s="174"/>
      <c r="N49" s="174"/>
      <c r="O49" s="174"/>
      <c r="P49" s="174"/>
      <c r="Q49" s="174"/>
      <c r="R49" s="174"/>
      <c r="S49" s="175"/>
      <c r="T49" s="100">
        <v>3</v>
      </c>
      <c r="U49" s="63" t="s">
        <v>62</v>
      </c>
      <c r="V49" s="65">
        <v>5</v>
      </c>
      <c r="W49" s="102">
        <v>3</v>
      </c>
      <c r="X49" s="57" t="s">
        <v>62</v>
      </c>
      <c r="Y49" s="58">
        <v>5</v>
      </c>
      <c r="Z49" s="89" t="s">
        <v>176</v>
      </c>
      <c r="AA49" s="87">
        <f>W49*3</f>
        <v>9</v>
      </c>
      <c r="AB49" s="51" t="s">
        <v>62</v>
      </c>
      <c r="AC49" s="84">
        <f>Y49*3</f>
        <v>15</v>
      </c>
      <c r="AD49" s="33"/>
      <c r="AE49" s="2"/>
    </row>
    <row r="50" spans="1:39" ht="36" customHeight="1" x14ac:dyDescent="0.2">
      <c r="A50" s="184"/>
      <c r="B50" s="69" t="s">
        <v>78</v>
      </c>
      <c r="C50" s="176" t="s">
        <v>142</v>
      </c>
      <c r="D50" s="176"/>
      <c r="E50" s="176"/>
      <c r="F50" s="176"/>
      <c r="G50" s="177"/>
      <c r="H50" s="173" t="s">
        <v>153</v>
      </c>
      <c r="I50" s="174"/>
      <c r="J50" s="174"/>
      <c r="K50" s="174"/>
      <c r="L50" s="174"/>
      <c r="M50" s="174"/>
      <c r="N50" s="174"/>
      <c r="O50" s="174"/>
      <c r="P50" s="174"/>
      <c r="Q50" s="174"/>
      <c r="R50" s="174"/>
      <c r="S50" s="175"/>
      <c r="T50" s="100">
        <v>3</v>
      </c>
      <c r="U50" s="63" t="s">
        <v>62</v>
      </c>
      <c r="V50" s="65">
        <v>5</v>
      </c>
      <c r="W50" s="102">
        <v>3</v>
      </c>
      <c r="X50" s="57" t="s">
        <v>62</v>
      </c>
      <c r="Y50" s="58">
        <v>5</v>
      </c>
      <c r="Z50" s="89" t="s">
        <v>173</v>
      </c>
      <c r="AA50" s="87">
        <f>W50</f>
        <v>3</v>
      </c>
      <c r="AB50" s="51" t="s">
        <v>62</v>
      </c>
      <c r="AC50" s="84">
        <f>Y50</f>
        <v>5</v>
      </c>
      <c r="AD50" s="33"/>
      <c r="AE50" s="2"/>
    </row>
    <row r="51" spans="1:39" ht="36" customHeight="1" thickBot="1" x14ac:dyDescent="0.25">
      <c r="A51" s="185"/>
      <c r="B51" s="69" t="s">
        <v>79</v>
      </c>
      <c r="C51" s="178" t="s">
        <v>155</v>
      </c>
      <c r="D51" s="178"/>
      <c r="E51" s="178"/>
      <c r="F51" s="178"/>
      <c r="G51" s="179"/>
      <c r="H51" s="173" t="s">
        <v>93</v>
      </c>
      <c r="I51" s="174"/>
      <c r="J51" s="174"/>
      <c r="K51" s="174"/>
      <c r="L51" s="174"/>
      <c r="M51" s="174"/>
      <c r="N51" s="174"/>
      <c r="O51" s="174"/>
      <c r="P51" s="174"/>
      <c r="Q51" s="174"/>
      <c r="R51" s="174"/>
      <c r="S51" s="175"/>
      <c r="T51" s="101">
        <v>3</v>
      </c>
      <c r="U51" s="67" t="s">
        <v>62</v>
      </c>
      <c r="V51" s="68">
        <v>5</v>
      </c>
      <c r="W51" s="103">
        <v>3</v>
      </c>
      <c r="X51" s="60" t="s">
        <v>62</v>
      </c>
      <c r="Y51" s="61">
        <v>5</v>
      </c>
      <c r="Z51" s="90" t="s">
        <v>176</v>
      </c>
      <c r="AA51" s="88">
        <f>W51*3</f>
        <v>9</v>
      </c>
      <c r="AB51" s="52" t="s">
        <v>62</v>
      </c>
      <c r="AC51" s="84">
        <f>Y51*3</f>
        <v>15</v>
      </c>
      <c r="AD51" s="33"/>
      <c r="AE51" s="2"/>
    </row>
    <row r="52" spans="1:39" ht="30.6" customHeight="1" thickTop="1" thickBot="1" x14ac:dyDescent="0.25">
      <c r="A52" s="6"/>
      <c r="B52" s="50"/>
      <c r="C52" s="50"/>
      <c r="D52" s="50"/>
      <c r="E52" s="50"/>
      <c r="F52" s="50"/>
      <c r="G52" s="50"/>
      <c r="H52" s="50"/>
      <c r="I52" s="50"/>
      <c r="J52" s="50"/>
      <c r="K52" s="50"/>
      <c r="L52" s="50"/>
      <c r="M52" s="50"/>
      <c r="N52" s="50"/>
      <c r="O52" s="50"/>
      <c r="P52" s="50"/>
      <c r="Q52" s="50"/>
      <c r="R52" s="50"/>
      <c r="S52" s="6"/>
      <c r="T52" s="180" t="s">
        <v>67</v>
      </c>
      <c r="U52" s="181"/>
      <c r="V52" s="181"/>
      <c r="W52" s="181"/>
      <c r="X52" s="181"/>
      <c r="Y52" s="181"/>
      <c r="Z52" s="182"/>
      <c r="AA52" s="72">
        <f>SUM(AA42:AA51)</f>
        <v>60</v>
      </c>
      <c r="AB52" s="53" t="s">
        <v>62</v>
      </c>
      <c r="AC52" s="71">
        <f>SUM(AC42:AC51)</f>
        <v>100</v>
      </c>
      <c r="AD52" s="33"/>
      <c r="AE52" s="2"/>
      <c r="AM52" s="70"/>
    </row>
    <row r="53" spans="1:39" ht="13.2" thickTop="1" x14ac:dyDescent="0.2">
      <c r="A53" s="29"/>
      <c r="B53" s="30"/>
      <c r="C53" s="30"/>
      <c r="D53" s="30"/>
      <c r="E53" s="30"/>
      <c r="F53" s="30"/>
      <c r="G53" s="30"/>
      <c r="H53" s="31"/>
      <c r="I53" s="31"/>
      <c r="J53" s="31"/>
      <c r="K53" s="31"/>
      <c r="L53" s="31"/>
      <c r="M53" s="31"/>
      <c r="N53" s="31"/>
      <c r="O53" s="31"/>
      <c r="P53" s="31"/>
      <c r="Q53" s="31"/>
      <c r="R53" s="31"/>
      <c r="S53" s="31"/>
      <c r="T53" s="31"/>
      <c r="U53" s="31"/>
      <c r="V53" s="31"/>
      <c r="W53" s="32"/>
      <c r="X53" s="32"/>
      <c r="Y53" s="32"/>
      <c r="Z53" s="32"/>
      <c r="AA53" s="32"/>
      <c r="AB53" s="32"/>
      <c r="AC53" s="32"/>
      <c r="AD53" s="32"/>
      <c r="AE53" s="34"/>
      <c r="AF53" s="32"/>
      <c r="AG53" s="32"/>
      <c r="AH53" s="32"/>
      <c r="AI53" s="32"/>
    </row>
    <row r="54" spans="1:39" ht="70.95" customHeight="1" x14ac:dyDescent="0.2">
      <c r="A54" s="162" t="s">
        <v>160</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4"/>
      <c r="AD54" s="47"/>
      <c r="AE54" s="34"/>
      <c r="AF54" s="32"/>
      <c r="AG54" s="32"/>
      <c r="AH54" s="32"/>
      <c r="AI54" s="32"/>
    </row>
    <row r="55" spans="1:39" ht="13.8" x14ac:dyDescent="0.2">
      <c r="A55" s="22"/>
      <c r="B55" s="22"/>
      <c r="C55" s="22"/>
      <c r="D55" s="22"/>
      <c r="E55" s="22"/>
      <c r="F55" s="22"/>
      <c r="G55" s="22"/>
      <c r="H55" s="22"/>
      <c r="I55" s="22"/>
      <c r="J55" s="22"/>
      <c r="K55" s="22"/>
      <c r="L55" s="22"/>
      <c r="M55" s="22"/>
      <c r="N55" s="22"/>
      <c r="O55" s="22"/>
      <c r="P55" s="22"/>
      <c r="Q55" s="22"/>
      <c r="R55" s="22"/>
      <c r="S55" s="22"/>
      <c r="T55" s="22"/>
      <c r="U55" s="22"/>
      <c r="V55" s="22"/>
      <c r="W55" s="19"/>
      <c r="X55" s="19"/>
      <c r="Y55" s="19"/>
      <c r="Z55" s="19"/>
      <c r="AA55" s="19"/>
      <c r="AB55" s="19"/>
      <c r="AC55" s="19"/>
      <c r="AD55" s="19"/>
    </row>
    <row r="56" spans="1:39" ht="85.95" customHeight="1" x14ac:dyDescent="0.2">
      <c r="A56" s="165" t="s">
        <v>90</v>
      </c>
      <c r="B56" s="166"/>
      <c r="C56" s="166"/>
      <c r="D56" s="166"/>
      <c r="E56" s="166"/>
      <c r="F56" s="166"/>
      <c r="G56" s="166"/>
      <c r="H56" s="301"/>
      <c r="I56" s="301"/>
      <c r="J56" s="301"/>
      <c r="K56" s="301"/>
      <c r="L56" s="301"/>
      <c r="M56" s="301"/>
      <c r="N56" s="301"/>
      <c r="O56" s="301"/>
      <c r="P56" s="301"/>
      <c r="Q56" s="301"/>
      <c r="R56" s="301"/>
      <c r="S56" s="301"/>
      <c r="T56" s="301"/>
      <c r="U56" s="301"/>
      <c r="V56" s="301"/>
      <c r="W56" s="301"/>
      <c r="X56" s="301"/>
      <c r="Y56" s="301"/>
      <c r="Z56" s="301"/>
      <c r="AA56" s="301"/>
      <c r="AB56" s="301"/>
      <c r="AC56" s="301"/>
      <c r="AD56" s="48"/>
    </row>
    <row r="57" spans="1:39" ht="85.95" customHeight="1" x14ac:dyDescent="0.2">
      <c r="A57" s="165" t="s">
        <v>91</v>
      </c>
      <c r="B57" s="166"/>
      <c r="C57" s="166"/>
      <c r="D57" s="166"/>
      <c r="E57" s="166"/>
      <c r="F57" s="166"/>
      <c r="G57" s="166"/>
      <c r="H57" s="301"/>
      <c r="I57" s="301"/>
      <c r="J57" s="301"/>
      <c r="K57" s="301"/>
      <c r="L57" s="301"/>
      <c r="M57" s="301"/>
      <c r="N57" s="301"/>
      <c r="O57" s="301"/>
      <c r="P57" s="301"/>
      <c r="Q57" s="301"/>
      <c r="R57" s="301"/>
      <c r="S57" s="301"/>
      <c r="T57" s="301"/>
      <c r="U57" s="301"/>
      <c r="V57" s="301"/>
      <c r="W57" s="301"/>
      <c r="X57" s="301"/>
      <c r="Y57" s="301"/>
      <c r="Z57" s="301"/>
      <c r="AA57" s="301"/>
      <c r="AB57" s="301"/>
      <c r="AC57" s="301"/>
      <c r="AD57" s="48"/>
    </row>
    <row r="58" spans="1:39" ht="16.2" x14ac:dyDescent="0.2">
      <c r="A58" s="23"/>
      <c r="B58" s="19"/>
      <c r="C58" s="19"/>
      <c r="D58" s="19"/>
      <c r="E58" s="19"/>
      <c r="F58" s="19"/>
      <c r="G58" s="19"/>
      <c r="H58" s="18"/>
      <c r="I58" s="18"/>
      <c r="J58" s="18"/>
      <c r="K58" s="18"/>
      <c r="L58" s="18"/>
      <c r="M58" s="18"/>
      <c r="N58" s="18"/>
      <c r="O58" s="20"/>
      <c r="P58" s="20"/>
      <c r="Q58" s="20"/>
      <c r="R58" s="20"/>
      <c r="S58" s="20"/>
      <c r="T58" s="20"/>
      <c r="U58" s="20"/>
      <c r="V58" s="18"/>
      <c r="W58" s="18"/>
      <c r="X58" s="18"/>
      <c r="Y58" s="18"/>
      <c r="Z58" s="18"/>
      <c r="AA58" s="18"/>
      <c r="AB58" s="18"/>
      <c r="AC58" s="18"/>
      <c r="AD58" s="18"/>
      <c r="AE58" s="55">
        <v>0.4</v>
      </c>
      <c r="AF58" s="54" t="s">
        <v>80</v>
      </c>
    </row>
    <row r="59" spans="1:39" ht="22.2" customHeight="1" x14ac:dyDescent="0.2">
      <c r="A59" s="23" t="s">
        <v>47</v>
      </c>
      <c r="Q59" s="9"/>
      <c r="T59" s="9"/>
      <c r="AE59" s="55">
        <v>0.6</v>
      </c>
      <c r="AF59" s="54" t="s">
        <v>81</v>
      </c>
    </row>
    <row r="60" spans="1:39" ht="28.2" customHeight="1" x14ac:dyDescent="0.2">
      <c r="A60" s="171" t="s">
        <v>68</v>
      </c>
      <c r="B60" s="171"/>
      <c r="C60" s="171"/>
      <c r="D60" s="171"/>
      <c r="E60" s="171"/>
      <c r="F60" s="171"/>
      <c r="G60" s="171"/>
      <c r="H60" s="171"/>
      <c r="I60" s="171"/>
      <c r="J60" s="171"/>
      <c r="K60" s="171"/>
      <c r="L60" s="171"/>
      <c r="M60" s="171"/>
      <c r="N60" s="171"/>
      <c r="O60" s="171"/>
      <c r="P60" s="171"/>
      <c r="Q60" s="171"/>
      <c r="R60" s="171"/>
      <c r="S60" s="171"/>
      <c r="T60" s="172" t="str">
        <f>VLOOKUP($AA$52/$AC$52,$AE$58:$AF$61,2,1)</f>
        <v>Ｂ</v>
      </c>
      <c r="U60" s="172"/>
      <c r="V60" s="172"/>
      <c r="W60" s="172"/>
      <c r="X60" s="172"/>
      <c r="Y60" s="172"/>
      <c r="Z60" s="172"/>
      <c r="AE60" s="55">
        <v>0.8</v>
      </c>
      <c r="AF60" s="54" t="s">
        <v>82</v>
      </c>
    </row>
    <row r="61" spans="1:39" x14ac:dyDescent="0.2">
      <c r="A61" s="2"/>
      <c r="AE61" s="55">
        <v>0.9</v>
      </c>
      <c r="AF61" s="54" t="s">
        <v>83</v>
      </c>
    </row>
    <row r="62" spans="1:39" ht="59.4" customHeight="1" x14ac:dyDescent="0.2">
      <c r="A62" s="159" t="s">
        <v>156</v>
      </c>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49"/>
    </row>
  </sheetData>
  <mergeCells count="242">
    <mergeCell ref="AQ11:AS12"/>
    <mergeCell ref="AQ13:AS13"/>
    <mergeCell ref="AE10:AS10"/>
    <mergeCell ref="AE11:AG12"/>
    <mergeCell ref="AH12:AJ12"/>
    <mergeCell ref="AK12:AM12"/>
    <mergeCell ref="AE13:AG13"/>
    <mergeCell ref="AH13:AJ13"/>
    <mergeCell ref="AK13:AM13"/>
    <mergeCell ref="AN13:AP13"/>
    <mergeCell ref="AD40:AD41"/>
    <mergeCell ref="W41:Y41"/>
    <mergeCell ref="T21:V21"/>
    <mergeCell ref="W21:AC21"/>
    <mergeCell ref="A18:G18"/>
    <mergeCell ref="A19:G19"/>
    <mergeCell ref="H18:J18"/>
    <mergeCell ref="K18:M18"/>
    <mergeCell ref="N18:P18"/>
    <mergeCell ref="Q18:S18"/>
    <mergeCell ref="T18:V18"/>
    <mergeCell ref="W18:AC18"/>
    <mergeCell ref="H19:J19"/>
    <mergeCell ref="K19:M19"/>
    <mergeCell ref="N19:P19"/>
    <mergeCell ref="Q19:S19"/>
    <mergeCell ref="T19:V19"/>
    <mergeCell ref="W19:AC19"/>
    <mergeCell ref="H20:J20"/>
    <mergeCell ref="B30:B35"/>
    <mergeCell ref="H24:J24"/>
    <mergeCell ref="H25:J25"/>
    <mergeCell ref="K26:M26"/>
    <mergeCell ref="T24:V24"/>
    <mergeCell ref="BB5:BC5"/>
    <mergeCell ref="C26:G26"/>
    <mergeCell ref="W6:X6"/>
    <mergeCell ref="P6:Q6"/>
    <mergeCell ref="C31:G31"/>
    <mergeCell ref="H31:J31"/>
    <mergeCell ref="E6:F6"/>
    <mergeCell ref="G6:H6"/>
    <mergeCell ref="H14:J14"/>
    <mergeCell ref="K14:M14"/>
    <mergeCell ref="N14:P14"/>
    <mergeCell ref="Q14:S14"/>
    <mergeCell ref="T14:V14"/>
    <mergeCell ref="W14:AC14"/>
    <mergeCell ref="A14:G14"/>
    <mergeCell ref="A15:G15"/>
    <mergeCell ref="H15:J15"/>
    <mergeCell ref="K15:M15"/>
    <mergeCell ref="N15:P15"/>
    <mergeCell ref="Q15:S15"/>
    <mergeCell ref="T15:V15"/>
    <mergeCell ref="W15:AC15"/>
    <mergeCell ref="AN12:AP12"/>
    <mergeCell ref="AH11:AP11"/>
    <mergeCell ref="A1:AC1"/>
    <mergeCell ref="T26:V26"/>
    <mergeCell ref="H26:J26"/>
    <mergeCell ref="A25:A36"/>
    <mergeCell ref="C35:G35"/>
    <mergeCell ref="B25:G25"/>
    <mergeCell ref="C27:G27"/>
    <mergeCell ref="B26:B28"/>
    <mergeCell ref="A8:D8"/>
    <mergeCell ref="W32:AC32"/>
    <mergeCell ref="A4:D4"/>
    <mergeCell ref="Q25:S25"/>
    <mergeCell ref="T25:V25"/>
    <mergeCell ref="A5:D5"/>
    <mergeCell ref="A7:D7"/>
    <mergeCell ref="A6:D6"/>
    <mergeCell ref="E13:G13"/>
    <mergeCell ref="E11:G12"/>
    <mergeCell ref="A11:D12"/>
    <mergeCell ref="K24:M24"/>
    <mergeCell ref="A13:D13"/>
    <mergeCell ref="A24:G24"/>
    <mergeCell ref="K25:M25"/>
    <mergeCell ref="N25:P25"/>
    <mergeCell ref="Q13:S13"/>
    <mergeCell ref="T13:V13"/>
    <mergeCell ref="E7:G7"/>
    <mergeCell ref="M6:N6"/>
    <mergeCell ref="K12:M12"/>
    <mergeCell ref="H13:J13"/>
    <mergeCell ref="K13:M13"/>
    <mergeCell ref="H11:M11"/>
    <mergeCell ref="J6:K6"/>
    <mergeCell ref="Q11:V11"/>
    <mergeCell ref="Q12:S12"/>
    <mergeCell ref="T12:V12"/>
    <mergeCell ref="E5:AC5"/>
    <mergeCell ref="W30:AC30"/>
    <mergeCell ref="N13:P13"/>
    <mergeCell ref="Q27:S27"/>
    <mergeCell ref="Q24:S24"/>
    <mergeCell ref="C34:G34"/>
    <mergeCell ref="K20:M20"/>
    <mergeCell ref="N20:P20"/>
    <mergeCell ref="Q20:S20"/>
    <mergeCell ref="T20:V20"/>
    <mergeCell ref="W20:AC20"/>
    <mergeCell ref="A20:G20"/>
    <mergeCell ref="A21:G21"/>
    <mergeCell ref="H21:J21"/>
    <mergeCell ref="K21:M21"/>
    <mergeCell ref="N21:P21"/>
    <mergeCell ref="Q21:S21"/>
    <mergeCell ref="N24:P24"/>
    <mergeCell ref="C33:G33"/>
    <mergeCell ref="T34:V34"/>
    <mergeCell ref="W33:AC33"/>
    <mergeCell ref="H34:J34"/>
    <mergeCell ref="W34:AC34"/>
    <mergeCell ref="Q26:S26"/>
    <mergeCell ref="H35:J35"/>
    <mergeCell ref="T27:V27"/>
    <mergeCell ref="T28:V28"/>
    <mergeCell ref="C30:G30"/>
    <mergeCell ref="N30:P30"/>
    <mergeCell ref="Q29:S29"/>
    <mergeCell ref="T29:V29"/>
    <mergeCell ref="N26:P26"/>
    <mergeCell ref="H28:J28"/>
    <mergeCell ref="T31:V31"/>
    <mergeCell ref="K31:M31"/>
    <mergeCell ref="N31:P31"/>
    <mergeCell ref="Q30:S30"/>
    <mergeCell ref="C28:G28"/>
    <mergeCell ref="H29:J29"/>
    <mergeCell ref="K29:M29"/>
    <mergeCell ref="K30:M30"/>
    <mergeCell ref="T30:V30"/>
    <mergeCell ref="W31:AC31"/>
    <mergeCell ref="A40:G41"/>
    <mergeCell ref="H40:S41"/>
    <mergeCell ref="T40:V41"/>
    <mergeCell ref="W40:AC40"/>
    <mergeCell ref="AA41:AC41"/>
    <mergeCell ref="B36:G36"/>
    <mergeCell ref="N36:P36"/>
    <mergeCell ref="H45:S45"/>
    <mergeCell ref="T33:V33"/>
    <mergeCell ref="H37:J37"/>
    <mergeCell ref="K37:M37"/>
    <mergeCell ref="N37:P37"/>
    <mergeCell ref="Q37:S37"/>
    <mergeCell ref="T37:V37"/>
    <mergeCell ref="W37:AC37"/>
    <mergeCell ref="Q34:S34"/>
    <mergeCell ref="N32:P32"/>
    <mergeCell ref="Q32:S32"/>
    <mergeCell ref="Q33:S33"/>
    <mergeCell ref="C32:G32"/>
    <mergeCell ref="H32:J32"/>
    <mergeCell ref="K32:M32"/>
    <mergeCell ref="T32:V32"/>
    <mergeCell ref="H46:S46"/>
    <mergeCell ref="A37:G37"/>
    <mergeCell ref="W36:AC36"/>
    <mergeCell ref="H42:S42"/>
    <mergeCell ref="H43:S43"/>
    <mergeCell ref="H44:S44"/>
    <mergeCell ref="Q36:S36"/>
    <mergeCell ref="H36:J36"/>
    <mergeCell ref="K36:M36"/>
    <mergeCell ref="T36:V36"/>
    <mergeCell ref="U3:AC3"/>
    <mergeCell ref="W23:AC23"/>
    <mergeCell ref="W24:AC24"/>
    <mergeCell ref="W25:AC25"/>
    <mergeCell ref="W26:AC26"/>
    <mergeCell ref="W27:AC27"/>
    <mergeCell ref="W28:AC28"/>
    <mergeCell ref="W29:AC29"/>
    <mergeCell ref="E8:AC8"/>
    <mergeCell ref="E4:AC4"/>
    <mergeCell ref="R6:S6"/>
    <mergeCell ref="T6:U6"/>
    <mergeCell ref="N11:P12"/>
    <mergeCell ref="B29:G29"/>
    <mergeCell ref="N28:P28"/>
    <mergeCell ref="K28:M28"/>
    <mergeCell ref="K27:M27"/>
    <mergeCell ref="N27:P27"/>
    <mergeCell ref="H27:J27"/>
    <mergeCell ref="N29:P29"/>
    <mergeCell ref="Q28:S28"/>
    <mergeCell ref="H12:J12"/>
    <mergeCell ref="W11:Y12"/>
    <mergeCell ref="W13:Y13"/>
    <mergeCell ref="A62:AC62"/>
    <mergeCell ref="A56:G56"/>
    <mergeCell ref="C42:G42"/>
    <mergeCell ref="C43:G43"/>
    <mergeCell ref="C44:G44"/>
    <mergeCell ref="C45:G45"/>
    <mergeCell ref="C46:G46"/>
    <mergeCell ref="C47:G47"/>
    <mergeCell ref="C48:G48"/>
    <mergeCell ref="C49:G49"/>
    <mergeCell ref="C50:G50"/>
    <mergeCell ref="C51:G51"/>
    <mergeCell ref="A60:S60"/>
    <mergeCell ref="A42:A44"/>
    <mergeCell ref="H56:AC56"/>
    <mergeCell ref="A57:G57"/>
    <mergeCell ref="H57:AC57"/>
    <mergeCell ref="A45:A51"/>
    <mergeCell ref="H48:S48"/>
    <mergeCell ref="H49:S49"/>
    <mergeCell ref="H50:S50"/>
    <mergeCell ref="H51:S51"/>
    <mergeCell ref="A54:AC54"/>
    <mergeCell ref="H47:S47"/>
    <mergeCell ref="Z6:AA6"/>
    <mergeCell ref="T52:Z52"/>
    <mergeCell ref="T60:Z60"/>
    <mergeCell ref="Z11:AC12"/>
    <mergeCell ref="Z13:AC13"/>
    <mergeCell ref="H7:L7"/>
    <mergeCell ref="O7:S7"/>
    <mergeCell ref="V7:AA7"/>
    <mergeCell ref="M7:N7"/>
    <mergeCell ref="T7:U7"/>
    <mergeCell ref="AB7:AC7"/>
    <mergeCell ref="N34:P34"/>
    <mergeCell ref="N33:P33"/>
    <mergeCell ref="K34:M34"/>
    <mergeCell ref="H33:J33"/>
    <mergeCell ref="H30:J30"/>
    <mergeCell ref="K33:M33"/>
    <mergeCell ref="T10:AC10"/>
    <mergeCell ref="W35:AC35"/>
    <mergeCell ref="Q31:S31"/>
    <mergeCell ref="K35:M35"/>
    <mergeCell ref="N35:P35"/>
    <mergeCell ref="Q35:S35"/>
    <mergeCell ref="T35:V35"/>
  </mergeCells>
  <phoneticPr fontId="2"/>
  <dataValidations count="5">
    <dataValidation type="list" allowBlank="1" showInputMessage="1" showErrorMessage="1" sqref="E7:G7" xr:uid="{00000000-0002-0000-0000-000000000000}">
      <formula1>"公募,非公募"</formula1>
    </dataValidation>
    <dataValidation type="list" allowBlank="1" showInputMessage="1" showErrorMessage="1" sqref="M7:N7 BB5:BC5 T7:U7 AB7:AD7" xr:uid="{780A74E8-2167-4994-B20D-2E381B56A6CF}">
      <formula1>"○, －"</formula1>
    </dataValidation>
    <dataValidation type="list" allowBlank="1" showInputMessage="1" showErrorMessage="1" sqref="V42:V51 Y42:Y51" xr:uid="{1C5F81D6-F158-4367-A521-0FFF69CFCAF7}">
      <formula1>"5,-"</formula1>
    </dataValidation>
    <dataValidation type="list" allowBlank="1" showInputMessage="1" showErrorMessage="1" sqref="T42:T51" xr:uid="{74B6965D-A61D-4623-95DA-A819DC6016BE}">
      <formula1>"5,3,1,-"</formula1>
    </dataValidation>
    <dataValidation type="list" allowBlank="1" showInputMessage="1" showErrorMessage="1" sqref="W42:W51" xr:uid="{16A1FF8F-3111-40C9-87E4-BDBA9A156B48}">
      <formula1>"5,3,1,－"</formula1>
    </dataValidation>
  </dataValidations>
  <printOptions horizontalCentered="1"/>
  <pageMargins left="0.39370078740157483" right="0.39370078740157483" top="0.39370078740157483" bottom="0.39370078740157483" header="0.23622047244094491" footer="0.19685039370078741"/>
  <pageSetup paperSize="9" scale="97" fitToHeight="3" orientation="portrait" r:id="rId1"/>
  <headerFooter alignWithMargins="0">
    <oddFooter>&amp;C&amp;"HGPｺﾞｼｯｸM,ﾒﾃﾞｨｳﾑ"&amp;10- &amp;P -</oddFooter>
  </headerFooter>
  <rowBreaks count="1" manualBreakCount="1">
    <brk id="38" max="27" man="1"/>
  </rowBreaks>
  <ignoredErrors>
    <ignoredError sqref="J6 M6 W6 G6 T6 Z6" numberStoredAsText="1"/>
    <ignoredError sqref="N13" formulaRange="1"/>
    <ignoredError sqref="AC47 AA47 AA50 AC50"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18266-76F3-485D-B97B-5D863837F8B9}">
  <sheetPr>
    <tabColor theme="5"/>
    <pageSetUpPr fitToPage="1"/>
  </sheetPr>
  <dimension ref="A1:P79"/>
  <sheetViews>
    <sheetView view="pageBreakPreview" topLeftCell="A23" zoomScale="85" zoomScaleNormal="100" zoomScaleSheetLayoutView="85" workbookViewId="0">
      <selection activeCell="G70" sqref="G70"/>
    </sheetView>
  </sheetViews>
  <sheetFormatPr defaultColWidth="8.88671875" defaultRowHeight="18.600000000000001" customHeight="1" x14ac:dyDescent="0.2"/>
  <cols>
    <col min="1" max="1" width="3.44140625" style="73" bestFit="1" customWidth="1"/>
    <col min="2" max="2" width="27.88671875" style="74" bestFit="1" customWidth="1"/>
    <col min="3" max="3" width="9.44140625" style="94" customWidth="1"/>
    <col min="4" max="4" width="8.88671875" style="95" customWidth="1"/>
    <col min="5" max="5" width="9.44140625" style="94" customWidth="1"/>
    <col min="6" max="6" width="8.88671875" style="95" customWidth="1"/>
    <col min="7" max="7" width="149.6640625" style="73" customWidth="1"/>
    <col min="8" max="13" width="3.77734375" style="80" customWidth="1"/>
    <col min="14" max="16384" width="8.88671875" style="73"/>
  </cols>
  <sheetData>
    <row r="1" spans="1:16" ht="18.600000000000001" customHeight="1" x14ac:dyDescent="0.2">
      <c r="A1" s="349" t="s">
        <v>137</v>
      </c>
      <c r="B1" s="349"/>
      <c r="C1" s="349"/>
      <c r="D1" s="349"/>
      <c r="E1" s="349"/>
      <c r="F1" s="349"/>
      <c r="G1" s="349"/>
    </row>
    <row r="2" spans="1:16" ht="18.600000000000001" customHeight="1" x14ac:dyDescent="0.2">
      <c r="A2" s="82"/>
      <c r="B2" s="82"/>
      <c r="C2" s="93"/>
      <c r="D2" s="93"/>
      <c r="E2" s="93"/>
      <c r="F2" s="93"/>
      <c r="G2" s="82"/>
    </row>
    <row r="3" spans="1:16" ht="18.600000000000001" customHeight="1" x14ac:dyDescent="0.2">
      <c r="A3" s="82"/>
      <c r="B3" s="82"/>
      <c r="C3" s="93"/>
      <c r="D3" s="93"/>
      <c r="E3" s="93"/>
      <c r="F3" s="93"/>
      <c r="G3" s="82"/>
    </row>
    <row r="4" spans="1:16" ht="18.600000000000001" customHeight="1" x14ac:dyDescent="0.2">
      <c r="A4" s="82"/>
      <c r="B4" s="82"/>
      <c r="C4" s="93"/>
      <c r="D4" s="93"/>
      <c r="E4" s="93"/>
      <c r="F4" s="93"/>
      <c r="G4" s="82"/>
    </row>
    <row r="5" spans="1:16" ht="18.600000000000001" customHeight="1" x14ac:dyDescent="0.2">
      <c r="A5" s="82"/>
      <c r="B5" s="82"/>
      <c r="C5" s="93"/>
      <c r="D5" s="93"/>
      <c r="E5" s="93"/>
      <c r="F5" s="93"/>
      <c r="G5" s="82"/>
    </row>
    <row r="7" spans="1:16" ht="18.600000000000001" customHeight="1" x14ac:dyDescent="0.2">
      <c r="A7" s="356" t="s">
        <v>134</v>
      </c>
      <c r="B7" s="356"/>
      <c r="C7" s="357" t="s">
        <v>5</v>
      </c>
      <c r="D7" s="358"/>
      <c r="E7" s="357" t="s">
        <v>196</v>
      </c>
      <c r="F7" s="358"/>
      <c r="G7" s="356" t="s">
        <v>135</v>
      </c>
      <c r="H7" s="359" t="s">
        <v>194</v>
      </c>
      <c r="I7" s="359"/>
      <c r="J7" s="359"/>
      <c r="K7" s="359" t="s">
        <v>193</v>
      </c>
      <c r="L7" s="359"/>
      <c r="M7" s="359"/>
    </row>
    <row r="8" spans="1:16" ht="23.4" customHeight="1" x14ac:dyDescent="0.2">
      <c r="A8" s="356"/>
      <c r="B8" s="356"/>
      <c r="C8" s="96" t="s">
        <v>66</v>
      </c>
      <c r="D8" s="96" t="s">
        <v>192</v>
      </c>
      <c r="E8" s="96" t="s">
        <v>66</v>
      </c>
      <c r="F8" s="96" t="s">
        <v>192</v>
      </c>
      <c r="G8" s="356"/>
      <c r="H8" s="359"/>
      <c r="I8" s="359"/>
      <c r="J8" s="359"/>
      <c r="K8" s="359"/>
      <c r="L8" s="359"/>
      <c r="M8" s="359"/>
    </row>
    <row r="9" spans="1:16" ht="24" customHeight="1" x14ac:dyDescent="0.2">
      <c r="A9" s="341" t="s">
        <v>70</v>
      </c>
      <c r="B9" s="340" t="s">
        <v>41</v>
      </c>
      <c r="C9" s="342">
        <f>IF(D13="●",1,VLOOKUP(ROUNDDOWN(H9/J9,2),$O$9:$P$11,2,1))</f>
        <v>5</v>
      </c>
      <c r="D9" s="99" t="s">
        <v>16</v>
      </c>
      <c r="E9" s="353">
        <f>IF(F13="●",1,VLOOKUP(ROUNDDOWN(K9/M9,2),$O$9:$P$11,2,1))</f>
        <v>5</v>
      </c>
      <c r="F9" s="98" t="s">
        <v>16</v>
      </c>
      <c r="G9" s="83" t="s">
        <v>94</v>
      </c>
      <c r="H9" s="331">
        <f>COUNTIF(D9:D12,"○")</f>
        <v>4</v>
      </c>
      <c r="I9" s="334" t="s">
        <v>62</v>
      </c>
      <c r="J9" s="337">
        <f>COUNTIF(D9:D12,"○")+COUNTIF(D9:D12,"×")</f>
        <v>4</v>
      </c>
      <c r="K9" s="331">
        <f>COUNTIF(F9:F12,"○")</f>
        <v>4</v>
      </c>
      <c r="L9" s="334" t="s">
        <v>62</v>
      </c>
      <c r="M9" s="337">
        <f>COUNTIF(F9:F12,"○")+COUNTIF(F9:F12,"×")</f>
        <v>4</v>
      </c>
      <c r="O9" s="55">
        <v>0</v>
      </c>
      <c r="P9" s="78">
        <v>1</v>
      </c>
    </row>
    <row r="10" spans="1:16" ht="24" customHeight="1" x14ac:dyDescent="0.2">
      <c r="A10" s="341"/>
      <c r="B10" s="340"/>
      <c r="C10" s="343"/>
      <c r="D10" s="99" t="s">
        <v>16</v>
      </c>
      <c r="E10" s="354"/>
      <c r="F10" s="98" t="s">
        <v>16</v>
      </c>
      <c r="G10" s="83" t="s">
        <v>95</v>
      </c>
      <c r="H10" s="332"/>
      <c r="I10" s="335"/>
      <c r="J10" s="338"/>
      <c r="K10" s="332"/>
      <c r="L10" s="335"/>
      <c r="M10" s="338"/>
      <c r="O10" s="55">
        <v>0.6</v>
      </c>
      <c r="P10" s="78">
        <v>3</v>
      </c>
    </row>
    <row r="11" spans="1:16" ht="24" customHeight="1" x14ac:dyDescent="0.2">
      <c r="A11" s="341"/>
      <c r="B11" s="340"/>
      <c r="C11" s="343"/>
      <c r="D11" s="99" t="s">
        <v>16</v>
      </c>
      <c r="E11" s="354"/>
      <c r="F11" s="98" t="s">
        <v>16</v>
      </c>
      <c r="G11" s="83" t="s">
        <v>96</v>
      </c>
      <c r="H11" s="332"/>
      <c r="I11" s="335"/>
      <c r="J11" s="338"/>
      <c r="K11" s="332"/>
      <c r="L11" s="335"/>
      <c r="M11" s="338"/>
      <c r="O11" s="55">
        <v>0.8</v>
      </c>
      <c r="P11" s="78">
        <v>5</v>
      </c>
    </row>
    <row r="12" spans="1:16" ht="24" customHeight="1" x14ac:dyDescent="0.2">
      <c r="A12" s="341"/>
      <c r="B12" s="340"/>
      <c r="C12" s="343"/>
      <c r="D12" s="99" t="s">
        <v>16</v>
      </c>
      <c r="E12" s="354"/>
      <c r="F12" s="98" t="s">
        <v>16</v>
      </c>
      <c r="G12" s="83" t="s">
        <v>184</v>
      </c>
      <c r="H12" s="332"/>
      <c r="I12" s="335"/>
      <c r="J12" s="338"/>
      <c r="K12" s="332"/>
      <c r="L12" s="335"/>
      <c r="M12" s="338"/>
      <c r="O12" s="91"/>
      <c r="P12" s="92"/>
    </row>
    <row r="13" spans="1:16" ht="24" customHeight="1" x14ac:dyDescent="0.2">
      <c r="A13" s="341"/>
      <c r="B13" s="340"/>
      <c r="C13" s="344"/>
      <c r="D13" s="99" t="s">
        <v>53</v>
      </c>
      <c r="E13" s="355"/>
      <c r="F13" s="98" t="s">
        <v>53</v>
      </c>
      <c r="G13" s="79" t="s">
        <v>124</v>
      </c>
      <c r="H13" s="328"/>
      <c r="I13" s="329"/>
      <c r="J13" s="330"/>
      <c r="K13" s="328"/>
      <c r="L13" s="329"/>
      <c r="M13" s="330"/>
    </row>
    <row r="14" spans="1:16" ht="24" customHeight="1" x14ac:dyDescent="0.2">
      <c r="A14" s="341" t="s">
        <v>71</v>
      </c>
      <c r="B14" s="340" t="s">
        <v>42</v>
      </c>
      <c r="C14" s="342">
        <f>IF(D18="●",1,VLOOKUP(ROUNDDOWN(H14/J14,2),$O$9:$P$11,2,1))</f>
        <v>5</v>
      </c>
      <c r="D14" s="99" t="s">
        <v>16</v>
      </c>
      <c r="E14" s="353">
        <f>IF(F18="●",1,VLOOKUP(ROUNDDOWN(K14/M14,2),$O$9:$P$11,2,1))</f>
        <v>5</v>
      </c>
      <c r="F14" s="98" t="s">
        <v>16</v>
      </c>
      <c r="G14" s="75" t="s">
        <v>119</v>
      </c>
      <c r="H14" s="331">
        <f>COUNTIF(D14:D17,"○")</f>
        <v>4</v>
      </c>
      <c r="I14" s="334" t="s">
        <v>62</v>
      </c>
      <c r="J14" s="337">
        <f>COUNTIF(D14:D17,"○")+COUNTIF(D14:D17,"×")</f>
        <v>4</v>
      </c>
      <c r="K14" s="331">
        <f>COUNTIF(F14:F17,"○")</f>
        <v>4</v>
      </c>
      <c r="L14" s="334" t="s">
        <v>62</v>
      </c>
      <c r="M14" s="337">
        <f>COUNTIF(F14:F17,"○")+COUNTIF(F14:F17,"×")</f>
        <v>4</v>
      </c>
    </row>
    <row r="15" spans="1:16" ht="24" customHeight="1" x14ac:dyDescent="0.2">
      <c r="A15" s="341"/>
      <c r="B15" s="340"/>
      <c r="C15" s="343"/>
      <c r="D15" s="99" t="s">
        <v>16</v>
      </c>
      <c r="E15" s="354"/>
      <c r="F15" s="98" t="s">
        <v>16</v>
      </c>
      <c r="G15" s="75" t="s">
        <v>120</v>
      </c>
      <c r="H15" s="332"/>
      <c r="I15" s="335"/>
      <c r="J15" s="338"/>
      <c r="K15" s="332"/>
      <c r="L15" s="335"/>
      <c r="M15" s="338"/>
    </row>
    <row r="16" spans="1:16" ht="24" customHeight="1" x14ac:dyDescent="0.2">
      <c r="A16" s="341"/>
      <c r="B16" s="340"/>
      <c r="C16" s="343"/>
      <c r="D16" s="99" t="s">
        <v>16</v>
      </c>
      <c r="E16" s="354"/>
      <c r="F16" s="98" t="s">
        <v>16</v>
      </c>
      <c r="G16" s="75" t="s">
        <v>97</v>
      </c>
      <c r="H16" s="332"/>
      <c r="I16" s="335"/>
      <c r="J16" s="338"/>
      <c r="K16" s="332"/>
      <c r="L16" s="335"/>
      <c r="M16" s="338"/>
    </row>
    <row r="17" spans="1:13" ht="24" customHeight="1" x14ac:dyDescent="0.2">
      <c r="A17" s="341"/>
      <c r="B17" s="340"/>
      <c r="C17" s="343"/>
      <c r="D17" s="99" t="s">
        <v>16</v>
      </c>
      <c r="E17" s="354"/>
      <c r="F17" s="98" t="s">
        <v>16</v>
      </c>
      <c r="G17" s="83" t="s">
        <v>185</v>
      </c>
      <c r="H17" s="333"/>
      <c r="I17" s="336"/>
      <c r="J17" s="339"/>
      <c r="K17" s="333"/>
      <c r="L17" s="336"/>
      <c r="M17" s="339"/>
    </row>
    <row r="18" spans="1:13" ht="24" customHeight="1" x14ac:dyDescent="0.2">
      <c r="A18" s="341"/>
      <c r="B18" s="340"/>
      <c r="C18" s="344"/>
      <c r="D18" s="99" t="s">
        <v>53</v>
      </c>
      <c r="E18" s="355"/>
      <c r="F18" s="98" t="s">
        <v>53</v>
      </c>
      <c r="G18" s="76" t="s">
        <v>125</v>
      </c>
      <c r="H18" s="350"/>
      <c r="I18" s="351"/>
      <c r="J18" s="352"/>
      <c r="K18" s="350"/>
      <c r="L18" s="351"/>
      <c r="M18" s="352"/>
    </row>
    <row r="19" spans="1:13" ht="24" customHeight="1" x14ac:dyDescent="0.2">
      <c r="A19" s="341" t="s">
        <v>72</v>
      </c>
      <c r="B19" s="340" t="s">
        <v>43</v>
      </c>
      <c r="C19" s="342">
        <f>IF(D23="●",1,VLOOKUP(ROUNDDOWN(H19/J19,2),$O$9:$P$11,2,1))</f>
        <v>5</v>
      </c>
      <c r="D19" s="99" t="s">
        <v>16</v>
      </c>
      <c r="E19" s="353">
        <f>IF(F23="●",1,VLOOKUP(ROUNDDOWN(K19/M19,2),$O$9:$P$11,2,1))</f>
        <v>5</v>
      </c>
      <c r="F19" s="98" t="s">
        <v>16</v>
      </c>
      <c r="G19" s="75" t="s">
        <v>121</v>
      </c>
      <c r="H19" s="331">
        <f>COUNTIF(D19:D22,"○")</f>
        <v>4</v>
      </c>
      <c r="I19" s="334" t="s">
        <v>62</v>
      </c>
      <c r="J19" s="337">
        <f>COUNTIF(D19:D22,"○")+COUNTIF(D19:D22,"×")</f>
        <v>4</v>
      </c>
      <c r="K19" s="331">
        <f>COUNTIF(F19:F22,"○")</f>
        <v>4</v>
      </c>
      <c r="L19" s="334" t="s">
        <v>62</v>
      </c>
      <c r="M19" s="337">
        <f>COUNTIF(F19:F22,"○")+COUNTIF(F19:F22,"×")</f>
        <v>4</v>
      </c>
    </row>
    <row r="20" spans="1:13" ht="24" customHeight="1" x14ac:dyDescent="0.2">
      <c r="A20" s="341"/>
      <c r="B20" s="340"/>
      <c r="C20" s="343"/>
      <c r="D20" s="99" t="s">
        <v>16</v>
      </c>
      <c r="E20" s="354"/>
      <c r="F20" s="98" t="s">
        <v>16</v>
      </c>
      <c r="G20" s="75" t="s">
        <v>98</v>
      </c>
      <c r="H20" s="332"/>
      <c r="I20" s="335"/>
      <c r="J20" s="338"/>
      <c r="K20" s="332"/>
      <c r="L20" s="335"/>
      <c r="M20" s="338"/>
    </row>
    <row r="21" spans="1:13" ht="24" customHeight="1" x14ac:dyDescent="0.2">
      <c r="A21" s="341"/>
      <c r="B21" s="340"/>
      <c r="C21" s="343"/>
      <c r="D21" s="99" t="s">
        <v>16</v>
      </c>
      <c r="E21" s="354"/>
      <c r="F21" s="98" t="s">
        <v>16</v>
      </c>
      <c r="G21" s="83" t="s">
        <v>99</v>
      </c>
      <c r="H21" s="332"/>
      <c r="I21" s="335"/>
      <c r="J21" s="338"/>
      <c r="K21" s="332"/>
      <c r="L21" s="335"/>
      <c r="M21" s="338"/>
    </row>
    <row r="22" spans="1:13" ht="24" customHeight="1" x14ac:dyDescent="0.2">
      <c r="A22" s="341"/>
      <c r="B22" s="340"/>
      <c r="C22" s="343"/>
      <c r="D22" s="99" t="s">
        <v>16</v>
      </c>
      <c r="E22" s="354"/>
      <c r="F22" s="98" t="s">
        <v>16</v>
      </c>
      <c r="G22" s="83" t="s">
        <v>186</v>
      </c>
      <c r="H22" s="333"/>
      <c r="I22" s="336"/>
      <c r="J22" s="339"/>
      <c r="K22" s="333"/>
      <c r="L22" s="336"/>
      <c r="M22" s="339"/>
    </row>
    <row r="23" spans="1:13" ht="24" customHeight="1" x14ac:dyDescent="0.2">
      <c r="A23" s="341"/>
      <c r="B23" s="340"/>
      <c r="C23" s="344"/>
      <c r="D23" s="99" t="s">
        <v>53</v>
      </c>
      <c r="E23" s="355"/>
      <c r="F23" s="98" t="s">
        <v>53</v>
      </c>
      <c r="G23" s="76" t="s">
        <v>126</v>
      </c>
      <c r="H23" s="328"/>
      <c r="I23" s="329"/>
      <c r="J23" s="330"/>
      <c r="K23" s="328"/>
      <c r="L23" s="329"/>
      <c r="M23" s="330"/>
    </row>
    <row r="24" spans="1:13" ht="24" customHeight="1" x14ac:dyDescent="0.2">
      <c r="A24" s="341" t="s">
        <v>73</v>
      </c>
      <c r="B24" s="340" t="s">
        <v>69</v>
      </c>
      <c r="C24" s="345">
        <f>IF(D33="●",1,VLOOKUP(ROUNDDOWN(H24/J24,2),$O$9:$P$11,2,1))</f>
        <v>5</v>
      </c>
      <c r="D24" s="99" t="s">
        <v>16</v>
      </c>
      <c r="E24" s="325">
        <f>IF(F33="●",1,VLOOKUP(ROUNDDOWN(K24/M24,2),$O$9:$P$11,2,1))</f>
        <v>5</v>
      </c>
      <c r="F24" s="98" t="s">
        <v>16</v>
      </c>
      <c r="G24" s="75" t="s">
        <v>147</v>
      </c>
      <c r="H24" s="331">
        <f>COUNTIF(D24:D32,"○")</f>
        <v>8</v>
      </c>
      <c r="I24" s="334" t="s">
        <v>62</v>
      </c>
      <c r="J24" s="337">
        <f>COUNTIF(D24:D32,"○")+COUNTIF(D24:D32,"×")</f>
        <v>8</v>
      </c>
      <c r="K24" s="331">
        <f>COUNTIF(F24:F32,"○")</f>
        <v>8</v>
      </c>
      <c r="L24" s="334" t="s">
        <v>62</v>
      </c>
      <c r="M24" s="337">
        <f>COUNTIF(F24:F32,"○")+COUNTIF(F24:F32,"×")</f>
        <v>8</v>
      </c>
    </row>
    <row r="25" spans="1:13" ht="24" customHeight="1" x14ac:dyDescent="0.2">
      <c r="A25" s="341"/>
      <c r="B25" s="340"/>
      <c r="C25" s="346"/>
      <c r="D25" s="99" t="s">
        <v>16</v>
      </c>
      <c r="E25" s="326"/>
      <c r="F25" s="98" t="s">
        <v>16</v>
      </c>
      <c r="G25" s="83" t="s">
        <v>177</v>
      </c>
      <c r="H25" s="332"/>
      <c r="I25" s="335"/>
      <c r="J25" s="338"/>
      <c r="K25" s="332"/>
      <c r="L25" s="335"/>
      <c r="M25" s="338"/>
    </row>
    <row r="26" spans="1:13" ht="24" customHeight="1" x14ac:dyDescent="0.2">
      <c r="A26" s="341"/>
      <c r="B26" s="340"/>
      <c r="C26" s="346"/>
      <c r="D26" s="99" t="s">
        <v>16</v>
      </c>
      <c r="E26" s="326"/>
      <c r="F26" s="98" t="s">
        <v>16</v>
      </c>
      <c r="G26" s="83" t="s">
        <v>165</v>
      </c>
      <c r="H26" s="332"/>
      <c r="I26" s="335"/>
      <c r="J26" s="338"/>
      <c r="K26" s="332"/>
      <c r="L26" s="335"/>
      <c r="M26" s="338"/>
    </row>
    <row r="27" spans="1:13" ht="24" customHeight="1" x14ac:dyDescent="0.2">
      <c r="A27" s="341"/>
      <c r="B27" s="340"/>
      <c r="C27" s="346"/>
      <c r="D27" s="99" t="s">
        <v>16</v>
      </c>
      <c r="E27" s="326"/>
      <c r="F27" s="98" t="s">
        <v>16</v>
      </c>
      <c r="G27" s="83" t="s">
        <v>163</v>
      </c>
      <c r="H27" s="332"/>
      <c r="I27" s="335"/>
      <c r="J27" s="338"/>
      <c r="K27" s="332"/>
      <c r="L27" s="335"/>
      <c r="M27" s="338"/>
    </row>
    <row r="28" spans="1:13" ht="24" customHeight="1" x14ac:dyDescent="0.2">
      <c r="A28" s="341"/>
      <c r="B28" s="340"/>
      <c r="C28" s="346"/>
      <c r="D28" s="99" t="s">
        <v>16</v>
      </c>
      <c r="E28" s="326"/>
      <c r="F28" s="98" t="s">
        <v>16</v>
      </c>
      <c r="G28" s="83" t="s">
        <v>162</v>
      </c>
      <c r="H28" s="332"/>
      <c r="I28" s="335"/>
      <c r="J28" s="338"/>
      <c r="K28" s="332"/>
      <c r="L28" s="335"/>
      <c r="M28" s="338"/>
    </row>
    <row r="29" spans="1:13" ht="24" customHeight="1" x14ac:dyDescent="0.2">
      <c r="A29" s="341"/>
      <c r="B29" s="340"/>
      <c r="C29" s="346"/>
      <c r="D29" s="99" t="s">
        <v>16</v>
      </c>
      <c r="E29" s="326"/>
      <c r="F29" s="98" t="s">
        <v>16</v>
      </c>
      <c r="G29" s="83" t="s">
        <v>122</v>
      </c>
      <c r="H29" s="332"/>
      <c r="I29" s="335"/>
      <c r="J29" s="338"/>
      <c r="K29" s="332"/>
      <c r="L29" s="335"/>
      <c r="M29" s="338"/>
    </row>
    <row r="30" spans="1:13" ht="24" customHeight="1" x14ac:dyDescent="0.2">
      <c r="A30" s="341"/>
      <c r="B30" s="340"/>
      <c r="C30" s="346"/>
      <c r="D30" s="99" t="s">
        <v>16</v>
      </c>
      <c r="E30" s="326"/>
      <c r="F30" s="98" t="s">
        <v>195</v>
      </c>
      <c r="G30" s="83" t="s">
        <v>161</v>
      </c>
      <c r="H30" s="332"/>
      <c r="I30" s="335"/>
      <c r="J30" s="338"/>
      <c r="K30" s="332"/>
      <c r="L30" s="335"/>
      <c r="M30" s="338"/>
    </row>
    <row r="31" spans="1:13" ht="24" customHeight="1" x14ac:dyDescent="0.2">
      <c r="A31" s="341"/>
      <c r="B31" s="340"/>
      <c r="C31" s="346"/>
      <c r="D31" s="99" t="s">
        <v>16</v>
      </c>
      <c r="E31" s="326"/>
      <c r="F31" s="98" t="s">
        <v>16</v>
      </c>
      <c r="G31" s="83" t="s">
        <v>166</v>
      </c>
      <c r="H31" s="332"/>
      <c r="I31" s="335"/>
      <c r="J31" s="338"/>
      <c r="K31" s="332"/>
      <c r="L31" s="335"/>
      <c r="M31" s="338"/>
    </row>
    <row r="32" spans="1:13" ht="24" customHeight="1" x14ac:dyDescent="0.2">
      <c r="A32" s="341"/>
      <c r="B32" s="340"/>
      <c r="C32" s="346"/>
      <c r="D32" s="99" t="s">
        <v>53</v>
      </c>
      <c r="E32" s="326"/>
      <c r="F32" s="98" t="s">
        <v>53</v>
      </c>
      <c r="G32" s="75" t="s">
        <v>100</v>
      </c>
      <c r="H32" s="333"/>
      <c r="I32" s="336"/>
      <c r="J32" s="339"/>
      <c r="K32" s="333"/>
      <c r="L32" s="336"/>
      <c r="M32" s="339"/>
    </row>
    <row r="33" spans="1:13" ht="24" customHeight="1" x14ac:dyDescent="0.2">
      <c r="A33" s="341"/>
      <c r="B33" s="340"/>
      <c r="C33" s="347"/>
      <c r="D33" s="99" t="s">
        <v>53</v>
      </c>
      <c r="E33" s="327"/>
      <c r="F33" s="98" t="s">
        <v>53</v>
      </c>
      <c r="G33" s="76" t="s">
        <v>127</v>
      </c>
      <c r="H33" s="328"/>
      <c r="I33" s="329"/>
      <c r="J33" s="330"/>
      <c r="K33" s="328"/>
      <c r="L33" s="329"/>
      <c r="M33" s="330"/>
    </row>
    <row r="34" spans="1:13" ht="24" customHeight="1" x14ac:dyDescent="0.2">
      <c r="A34" s="341" t="s">
        <v>74</v>
      </c>
      <c r="B34" s="340" t="s">
        <v>44</v>
      </c>
      <c r="C34" s="345">
        <f>IF(D39="●",1,VLOOKUP(ROUNDDOWN(H34/J34,2),$O$9:$P$11,2,1))</f>
        <v>3</v>
      </c>
      <c r="D34" s="99" t="s">
        <v>16</v>
      </c>
      <c r="E34" s="325">
        <f>IF(F39="●",1,VLOOKUP(ROUNDDOWN(K34/M34,2),$O$9:$P$11,2,1))</f>
        <v>3</v>
      </c>
      <c r="F34" s="98" t="s">
        <v>16</v>
      </c>
      <c r="G34" s="75" t="s">
        <v>178</v>
      </c>
      <c r="H34" s="331">
        <f>COUNTIF(D34:D38,"○")</f>
        <v>3</v>
      </c>
      <c r="I34" s="334" t="s">
        <v>62</v>
      </c>
      <c r="J34" s="337">
        <f>COUNTIF(D34:D38,"○")+COUNTIF(D34:D38,"×")</f>
        <v>5</v>
      </c>
      <c r="K34" s="331">
        <f>COUNTIF(F34:F38,"○")</f>
        <v>3</v>
      </c>
      <c r="L34" s="334" t="s">
        <v>62</v>
      </c>
      <c r="M34" s="337">
        <f>COUNTIF(F34:F38,"○")+COUNTIF(F34:F38,"×")</f>
        <v>5</v>
      </c>
    </row>
    <row r="35" spans="1:13" ht="24" customHeight="1" x14ac:dyDescent="0.2">
      <c r="A35" s="341"/>
      <c r="B35" s="340"/>
      <c r="C35" s="346"/>
      <c r="D35" s="99" t="s">
        <v>16</v>
      </c>
      <c r="E35" s="326"/>
      <c r="F35" s="98" t="s">
        <v>16</v>
      </c>
      <c r="G35" s="83" t="s">
        <v>101</v>
      </c>
      <c r="H35" s="332"/>
      <c r="I35" s="335"/>
      <c r="J35" s="338"/>
      <c r="K35" s="332"/>
      <c r="L35" s="335"/>
      <c r="M35" s="338"/>
    </row>
    <row r="36" spans="1:13" ht="24" customHeight="1" x14ac:dyDescent="0.2">
      <c r="A36" s="341"/>
      <c r="B36" s="340"/>
      <c r="C36" s="346"/>
      <c r="D36" s="99" t="s">
        <v>133</v>
      </c>
      <c r="E36" s="326"/>
      <c r="F36" s="98" t="s">
        <v>133</v>
      </c>
      <c r="G36" s="83" t="s">
        <v>123</v>
      </c>
      <c r="H36" s="332"/>
      <c r="I36" s="335"/>
      <c r="J36" s="338"/>
      <c r="K36" s="332"/>
      <c r="L36" s="335"/>
      <c r="M36" s="338"/>
    </row>
    <row r="37" spans="1:13" ht="24" customHeight="1" x14ac:dyDescent="0.2">
      <c r="A37" s="341"/>
      <c r="B37" s="340"/>
      <c r="C37" s="346"/>
      <c r="D37" s="99" t="s">
        <v>133</v>
      </c>
      <c r="E37" s="326"/>
      <c r="F37" s="98" t="s">
        <v>133</v>
      </c>
      <c r="G37" s="83" t="s">
        <v>168</v>
      </c>
      <c r="H37" s="332"/>
      <c r="I37" s="335"/>
      <c r="J37" s="338"/>
      <c r="K37" s="332"/>
      <c r="L37" s="335"/>
      <c r="M37" s="338"/>
    </row>
    <row r="38" spans="1:13" ht="24" customHeight="1" x14ac:dyDescent="0.2">
      <c r="A38" s="341"/>
      <c r="B38" s="340"/>
      <c r="C38" s="346"/>
      <c r="D38" s="99" t="s">
        <v>16</v>
      </c>
      <c r="E38" s="326"/>
      <c r="F38" s="98" t="s">
        <v>16</v>
      </c>
      <c r="G38" s="83" t="s">
        <v>179</v>
      </c>
      <c r="H38" s="333"/>
      <c r="I38" s="336"/>
      <c r="J38" s="339"/>
      <c r="K38" s="333"/>
      <c r="L38" s="336"/>
      <c r="M38" s="339"/>
    </row>
    <row r="39" spans="1:13" ht="24" customHeight="1" x14ac:dyDescent="0.2">
      <c r="A39" s="341"/>
      <c r="B39" s="340"/>
      <c r="C39" s="347"/>
      <c r="D39" s="99" t="s">
        <v>53</v>
      </c>
      <c r="E39" s="327"/>
      <c r="F39" s="98" t="s">
        <v>53</v>
      </c>
      <c r="G39" s="76" t="s">
        <v>128</v>
      </c>
      <c r="H39" s="328"/>
      <c r="I39" s="329"/>
      <c r="J39" s="330"/>
      <c r="K39" s="328"/>
      <c r="L39" s="329"/>
      <c r="M39" s="330"/>
    </row>
    <row r="40" spans="1:13" ht="24" customHeight="1" x14ac:dyDescent="0.2">
      <c r="A40" s="341" t="s">
        <v>75</v>
      </c>
      <c r="B40" s="340" t="s">
        <v>45</v>
      </c>
      <c r="C40" s="345">
        <f>IF(D45="●",1,VLOOKUP(ROUNDDOWN(H40/J40,2),$O$9:$P$11,2,1))</f>
        <v>3</v>
      </c>
      <c r="D40" s="99" t="s">
        <v>16</v>
      </c>
      <c r="E40" s="325">
        <f>IF(F45="●",1,VLOOKUP(ROUNDDOWN(K40/M40,2),$O$9:$P$11,2,1))</f>
        <v>3</v>
      </c>
      <c r="F40" s="98" t="s">
        <v>16</v>
      </c>
      <c r="G40" s="75" t="s">
        <v>140</v>
      </c>
      <c r="H40" s="331">
        <f>COUNTIF(D40:D44,"○")</f>
        <v>3</v>
      </c>
      <c r="I40" s="334" t="s">
        <v>62</v>
      </c>
      <c r="J40" s="337">
        <f>COUNTIF(D40:D44,"○")+COUNTIF(D40:D44,"×")</f>
        <v>5</v>
      </c>
      <c r="K40" s="331">
        <f>COUNTIF(F40:F44,"○")</f>
        <v>3</v>
      </c>
      <c r="L40" s="334" t="s">
        <v>62</v>
      </c>
      <c r="M40" s="337">
        <f>COUNTIF(F40:F44,"○")+COUNTIF(F40:F44,"×")</f>
        <v>5</v>
      </c>
    </row>
    <row r="41" spans="1:13" ht="24" customHeight="1" x14ac:dyDescent="0.2">
      <c r="A41" s="341"/>
      <c r="B41" s="340"/>
      <c r="C41" s="346"/>
      <c r="D41" s="99" t="s">
        <v>16</v>
      </c>
      <c r="E41" s="326"/>
      <c r="F41" s="98" t="s">
        <v>16</v>
      </c>
      <c r="G41" s="75" t="s">
        <v>138</v>
      </c>
      <c r="H41" s="332"/>
      <c r="I41" s="335"/>
      <c r="J41" s="338"/>
      <c r="K41" s="332"/>
      <c r="L41" s="335"/>
      <c r="M41" s="338"/>
    </row>
    <row r="42" spans="1:13" ht="24" customHeight="1" x14ac:dyDescent="0.2">
      <c r="A42" s="341"/>
      <c r="B42" s="340"/>
      <c r="C42" s="346"/>
      <c r="D42" s="99" t="s">
        <v>16</v>
      </c>
      <c r="E42" s="326"/>
      <c r="F42" s="98" t="s">
        <v>16</v>
      </c>
      <c r="G42" s="75" t="s">
        <v>139</v>
      </c>
      <c r="H42" s="332"/>
      <c r="I42" s="335"/>
      <c r="J42" s="338"/>
      <c r="K42" s="332"/>
      <c r="L42" s="335"/>
      <c r="M42" s="338"/>
    </row>
    <row r="43" spans="1:13" ht="24" customHeight="1" x14ac:dyDescent="0.2">
      <c r="A43" s="341"/>
      <c r="B43" s="340"/>
      <c r="C43" s="346"/>
      <c r="D43" s="99" t="s">
        <v>133</v>
      </c>
      <c r="E43" s="326"/>
      <c r="F43" s="98" t="s">
        <v>133</v>
      </c>
      <c r="G43" s="75" t="s">
        <v>141</v>
      </c>
      <c r="H43" s="332"/>
      <c r="I43" s="335"/>
      <c r="J43" s="338"/>
      <c r="K43" s="332"/>
      <c r="L43" s="335"/>
      <c r="M43" s="338"/>
    </row>
    <row r="44" spans="1:13" ht="24" customHeight="1" x14ac:dyDescent="0.2">
      <c r="A44" s="341"/>
      <c r="B44" s="340"/>
      <c r="C44" s="346"/>
      <c r="D44" s="99" t="s">
        <v>133</v>
      </c>
      <c r="E44" s="326"/>
      <c r="F44" s="98" t="s">
        <v>133</v>
      </c>
      <c r="G44" s="83" t="s">
        <v>180</v>
      </c>
      <c r="H44" s="333"/>
      <c r="I44" s="336"/>
      <c r="J44" s="339"/>
      <c r="K44" s="333"/>
      <c r="L44" s="336"/>
      <c r="M44" s="339"/>
    </row>
    <row r="45" spans="1:13" ht="24" customHeight="1" x14ac:dyDescent="0.2">
      <c r="A45" s="341"/>
      <c r="B45" s="340"/>
      <c r="C45" s="347"/>
      <c r="D45" s="99" t="s">
        <v>53</v>
      </c>
      <c r="E45" s="327"/>
      <c r="F45" s="98" t="s">
        <v>53</v>
      </c>
      <c r="G45" s="76" t="s">
        <v>129</v>
      </c>
      <c r="H45" s="328"/>
      <c r="I45" s="329"/>
      <c r="J45" s="330"/>
      <c r="K45" s="328"/>
      <c r="L45" s="329"/>
      <c r="M45" s="330"/>
    </row>
    <row r="46" spans="1:13" ht="24" customHeight="1" x14ac:dyDescent="0.2">
      <c r="A46" s="341" t="s">
        <v>76</v>
      </c>
      <c r="B46" s="340" t="s">
        <v>52</v>
      </c>
      <c r="C46" s="345">
        <f>IF(D54="●",1,VLOOKUP(ROUNDDOWN(H46/J46,2),$O$9:$P$11,2,1))</f>
        <v>3</v>
      </c>
      <c r="D46" s="99" t="s">
        <v>16</v>
      </c>
      <c r="E46" s="325">
        <f>IF(F54="●",1,VLOOKUP(ROUNDDOWN(K46/M46,2),$O$9:$P$11,2,1))</f>
        <v>3</v>
      </c>
      <c r="F46" s="98" t="s">
        <v>16</v>
      </c>
      <c r="G46" s="75" t="s">
        <v>102</v>
      </c>
      <c r="H46" s="331">
        <f>COUNTIF(D46:D53,"○")</f>
        <v>5</v>
      </c>
      <c r="I46" s="334" t="s">
        <v>62</v>
      </c>
      <c r="J46" s="337">
        <f>COUNTIF(D46:D53,"○")+COUNTIF(D46:D53,"×")</f>
        <v>7</v>
      </c>
      <c r="K46" s="331">
        <f>COUNTIF(F46:F53,"○")</f>
        <v>5</v>
      </c>
      <c r="L46" s="334" t="s">
        <v>62</v>
      </c>
      <c r="M46" s="337">
        <f>COUNTIF(F46:F53,"○")+COUNTIF(F46:F53,"×")</f>
        <v>7</v>
      </c>
    </row>
    <row r="47" spans="1:13" ht="24" customHeight="1" x14ac:dyDescent="0.2">
      <c r="A47" s="341"/>
      <c r="B47" s="340"/>
      <c r="C47" s="346"/>
      <c r="D47" s="99" t="s">
        <v>16</v>
      </c>
      <c r="E47" s="326"/>
      <c r="F47" s="98" t="s">
        <v>16</v>
      </c>
      <c r="G47" s="75" t="s">
        <v>103</v>
      </c>
      <c r="H47" s="332"/>
      <c r="I47" s="335"/>
      <c r="J47" s="338"/>
      <c r="K47" s="332"/>
      <c r="L47" s="335"/>
      <c r="M47" s="338"/>
    </row>
    <row r="48" spans="1:13" ht="24" customHeight="1" x14ac:dyDescent="0.2">
      <c r="A48" s="341"/>
      <c r="B48" s="340"/>
      <c r="C48" s="346"/>
      <c r="D48" s="99" t="s">
        <v>16</v>
      </c>
      <c r="E48" s="326"/>
      <c r="F48" s="98" t="s">
        <v>16</v>
      </c>
      <c r="G48" s="75" t="s">
        <v>152</v>
      </c>
      <c r="H48" s="332"/>
      <c r="I48" s="335"/>
      <c r="J48" s="338"/>
      <c r="K48" s="332"/>
      <c r="L48" s="335"/>
      <c r="M48" s="338"/>
    </row>
    <row r="49" spans="1:13" ht="24" customHeight="1" x14ac:dyDescent="0.2">
      <c r="A49" s="341"/>
      <c r="B49" s="340"/>
      <c r="C49" s="346"/>
      <c r="D49" s="99" t="s">
        <v>16</v>
      </c>
      <c r="E49" s="326"/>
      <c r="F49" s="98" t="s">
        <v>16</v>
      </c>
      <c r="G49" s="75" t="s">
        <v>105</v>
      </c>
      <c r="H49" s="332"/>
      <c r="I49" s="335"/>
      <c r="J49" s="338"/>
      <c r="K49" s="332"/>
      <c r="L49" s="335"/>
      <c r="M49" s="338"/>
    </row>
    <row r="50" spans="1:13" ht="24" customHeight="1" x14ac:dyDescent="0.2">
      <c r="A50" s="341"/>
      <c r="B50" s="340"/>
      <c r="C50" s="346"/>
      <c r="D50" s="99" t="s">
        <v>16</v>
      </c>
      <c r="E50" s="326"/>
      <c r="F50" s="98" t="s">
        <v>16</v>
      </c>
      <c r="G50" s="83" t="s">
        <v>167</v>
      </c>
      <c r="H50" s="332"/>
      <c r="I50" s="335"/>
      <c r="J50" s="338"/>
      <c r="K50" s="332"/>
      <c r="L50" s="335"/>
      <c r="M50" s="338"/>
    </row>
    <row r="51" spans="1:13" ht="24" customHeight="1" x14ac:dyDescent="0.2">
      <c r="A51" s="341"/>
      <c r="B51" s="340"/>
      <c r="C51" s="346"/>
      <c r="D51" s="99" t="s">
        <v>133</v>
      </c>
      <c r="E51" s="326"/>
      <c r="F51" s="98" t="s">
        <v>133</v>
      </c>
      <c r="G51" s="83" t="s">
        <v>183</v>
      </c>
      <c r="H51" s="332"/>
      <c r="I51" s="335"/>
      <c r="J51" s="338"/>
      <c r="K51" s="332"/>
      <c r="L51" s="335"/>
      <c r="M51" s="338"/>
    </row>
    <row r="52" spans="1:13" ht="24" customHeight="1" x14ac:dyDescent="0.2">
      <c r="A52" s="341"/>
      <c r="B52" s="340"/>
      <c r="C52" s="346"/>
      <c r="D52" s="99" t="s">
        <v>133</v>
      </c>
      <c r="E52" s="326"/>
      <c r="F52" s="98" t="s">
        <v>133</v>
      </c>
      <c r="G52" s="83" t="s">
        <v>164</v>
      </c>
      <c r="H52" s="332"/>
      <c r="I52" s="335"/>
      <c r="J52" s="338"/>
      <c r="K52" s="332"/>
      <c r="L52" s="335"/>
      <c r="M52" s="338"/>
    </row>
    <row r="53" spans="1:13" ht="24" customHeight="1" x14ac:dyDescent="0.2">
      <c r="A53" s="341"/>
      <c r="B53" s="340"/>
      <c r="C53" s="346"/>
      <c r="D53" s="99" t="s">
        <v>53</v>
      </c>
      <c r="E53" s="326"/>
      <c r="F53" s="98" t="s">
        <v>53</v>
      </c>
      <c r="G53" s="75" t="s">
        <v>104</v>
      </c>
      <c r="H53" s="333"/>
      <c r="I53" s="336"/>
      <c r="J53" s="339"/>
      <c r="K53" s="333"/>
      <c r="L53" s="336"/>
      <c r="M53" s="339"/>
    </row>
    <row r="54" spans="1:13" ht="24" customHeight="1" x14ac:dyDescent="0.2">
      <c r="A54" s="341"/>
      <c r="B54" s="340"/>
      <c r="C54" s="347"/>
      <c r="D54" s="99" t="s">
        <v>53</v>
      </c>
      <c r="E54" s="327"/>
      <c r="F54" s="98" t="s">
        <v>53</v>
      </c>
      <c r="G54" s="76" t="s">
        <v>130</v>
      </c>
      <c r="H54" s="328"/>
      <c r="I54" s="329"/>
      <c r="J54" s="330"/>
      <c r="K54" s="328"/>
      <c r="L54" s="329"/>
      <c r="M54" s="330"/>
    </row>
    <row r="55" spans="1:13" ht="24" customHeight="1" x14ac:dyDescent="0.2">
      <c r="A55" s="341" t="s">
        <v>77</v>
      </c>
      <c r="B55" s="340" t="s">
        <v>60</v>
      </c>
      <c r="C55" s="345">
        <f>IF(D63="●",1,VLOOKUP(ROUNDDOWN(H55/J55,2),$O$9:$P$11,2,1))</f>
        <v>3</v>
      </c>
      <c r="D55" s="99" t="s">
        <v>16</v>
      </c>
      <c r="E55" s="325">
        <f>IF(F63="●",1,VLOOKUP(ROUNDDOWN(K55/M55,2),$O$9:$P$11,2,1))</f>
        <v>5</v>
      </c>
      <c r="F55" s="98" t="s">
        <v>16</v>
      </c>
      <c r="G55" s="75" t="s">
        <v>118</v>
      </c>
      <c r="H55" s="331">
        <f>COUNTIF(D55:D62,"○")</f>
        <v>5</v>
      </c>
      <c r="I55" s="334" t="s">
        <v>62</v>
      </c>
      <c r="J55" s="337">
        <f>COUNTIF(D55:D62,"○")+COUNTIF(D55:D62,"×")</f>
        <v>7</v>
      </c>
      <c r="K55" s="331">
        <f>COUNTIF(F55:F62,"○")</f>
        <v>7</v>
      </c>
      <c r="L55" s="334" t="s">
        <v>62</v>
      </c>
      <c r="M55" s="337">
        <f>COUNTIF(F55:F62,"○")+COUNTIF(F55:F62,"×")</f>
        <v>7</v>
      </c>
    </row>
    <row r="56" spans="1:13" ht="24" customHeight="1" x14ac:dyDescent="0.2">
      <c r="A56" s="341"/>
      <c r="B56" s="340"/>
      <c r="C56" s="346"/>
      <c r="D56" s="99" t="s">
        <v>16</v>
      </c>
      <c r="E56" s="326"/>
      <c r="F56" s="98" t="s">
        <v>16</v>
      </c>
      <c r="G56" s="75" t="s">
        <v>117</v>
      </c>
      <c r="H56" s="332"/>
      <c r="I56" s="335"/>
      <c r="J56" s="338"/>
      <c r="K56" s="332"/>
      <c r="L56" s="335"/>
      <c r="M56" s="338"/>
    </row>
    <row r="57" spans="1:13" ht="24" customHeight="1" x14ac:dyDescent="0.2">
      <c r="A57" s="341"/>
      <c r="B57" s="340"/>
      <c r="C57" s="346"/>
      <c r="D57" s="99" t="s">
        <v>133</v>
      </c>
      <c r="E57" s="326"/>
      <c r="F57" s="98" t="s">
        <v>16</v>
      </c>
      <c r="G57" s="75" t="s">
        <v>150</v>
      </c>
      <c r="H57" s="332"/>
      <c r="I57" s="335"/>
      <c r="J57" s="338"/>
      <c r="K57" s="332"/>
      <c r="L57" s="335"/>
      <c r="M57" s="338"/>
    </row>
    <row r="58" spans="1:13" ht="24" customHeight="1" x14ac:dyDescent="0.2">
      <c r="A58" s="341"/>
      <c r="B58" s="340"/>
      <c r="C58" s="346"/>
      <c r="D58" s="99" t="s">
        <v>133</v>
      </c>
      <c r="E58" s="326"/>
      <c r="F58" s="98" t="s">
        <v>16</v>
      </c>
      <c r="G58" s="75" t="s">
        <v>106</v>
      </c>
      <c r="H58" s="332"/>
      <c r="I58" s="335"/>
      <c r="J58" s="338"/>
      <c r="K58" s="332"/>
      <c r="L58" s="335"/>
      <c r="M58" s="338"/>
    </row>
    <row r="59" spans="1:13" ht="24" customHeight="1" x14ac:dyDescent="0.2">
      <c r="A59" s="341"/>
      <c r="B59" s="340"/>
      <c r="C59" s="346"/>
      <c r="D59" s="99" t="s">
        <v>16</v>
      </c>
      <c r="E59" s="326"/>
      <c r="F59" s="98" t="s">
        <v>16</v>
      </c>
      <c r="G59" s="75" t="s">
        <v>107</v>
      </c>
      <c r="H59" s="332"/>
      <c r="I59" s="335"/>
      <c r="J59" s="338"/>
      <c r="K59" s="332"/>
      <c r="L59" s="335"/>
      <c r="M59" s="338"/>
    </row>
    <row r="60" spans="1:13" ht="24" customHeight="1" x14ac:dyDescent="0.2">
      <c r="A60" s="341"/>
      <c r="B60" s="340"/>
      <c r="C60" s="346"/>
      <c r="D60" s="99" t="s">
        <v>53</v>
      </c>
      <c r="E60" s="326"/>
      <c r="F60" s="98" t="s">
        <v>53</v>
      </c>
      <c r="G60" s="75" t="s">
        <v>151</v>
      </c>
      <c r="H60" s="332"/>
      <c r="I60" s="335"/>
      <c r="J60" s="338"/>
      <c r="K60" s="332"/>
      <c r="L60" s="335"/>
      <c r="M60" s="338"/>
    </row>
    <row r="61" spans="1:13" ht="24" customHeight="1" x14ac:dyDescent="0.2">
      <c r="A61" s="341"/>
      <c r="B61" s="340"/>
      <c r="C61" s="346"/>
      <c r="D61" s="99" t="s">
        <v>16</v>
      </c>
      <c r="E61" s="326"/>
      <c r="F61" s="98" t="s">
        <v>16</v>
      </c>
      <c r="G61" s="75" t="s">
        <v>108</v>
      </c>
      <c r="H61" s="332"/>
      <c r="I61" s="335"/>
      <c r="J61" s="338"/>
      <c r="K61" s="332"/>
      <c r="L61" s="335"/>
      <c r="M61" s="338"/>
    </row>
    <row r="62" spans="1:13" ht="24" customHeight="1" x14ac:dyDescent="0.2">
      <c r="A62" s="341"/>
      <c r="B62" s="340"/>
      <c r="C62" s="346"/>
      <c r="D62" s="99" t="s">
        <v>16</v>
      </c>
      <c r="E62" s="326"/>
      <c r="F62" s="98" t="s">
        <v>16</v>
      </c>
      <c r="G62" s="75" t="s">
        <v>116</v>
      </c>
      <c r="H62" s="332"/>
      <c r="I62" s="335"/>
      <c r="J62" s="338"/>
      <c r="K62" s="332"/>
      <c r="L62" s="335"/>
      <c r="M62" s="338"/>
    </row>
    <row r="63" spans="1:13" ht="24" customHeight="1" x14ac:dyDescent="0.2">
      <c r="A63" s="341"/>
      <c r="B63" s="340"/>
      <c r="C63" s="347"/>
      <c r="D63" s="99" t="s">
        <v>53</v>
      </c>
      <c r="E63" s="327"/>
      <c r="F63" s="98" t="s">
        <v>53</v>
      </c>
      <c r="G63" s="76" t="s">
        <v>131</v>
      </c>
      <c r="H63" s="328"/>
      <c r="I63" s="329"/>
      <c r="J63" s="330"/>
      <c r="K63" s="328"/>
      <c r="L63" s="329"/>
      <c r="M63" s="330"/>
    </row>
    <row r="64" spans="1:13" ht="24" customHeight="1" x14ac:dyDescent="0.2">
      <c r="A64" s="341" t="s">
        <v>78</v>
      </c>
      <c r="B64" s="348" t="s">
        <v>188</v>
      </c>
      <c r="C64" s="345">
        <f>IF(D68="●",1,VLOOKUP(ROUNDDOWN(H64/J64,2),$O$9:$P$11,2,1))</f>
        <v>5</v>
      </c>
      <c r="D64" s="99" t="s">
        <v>16</v>
      </c>
      <c r="E64" s="325">
        <f>IF(F68="●",1,VLOOKUP(ROUNDDOWN(K64/M64,2),$O$9:$P$11,2,1))</f>
        <v>5</v>
      </c>
      <c r="F64" s="98" t="s">
        <v>16</v>
      </c>
      <c r="G64" s="75" t="s">
        <v>182</v>
      </c>
      <c r="H64" s="331">
        <f>COUNTIF(D64:D67,"○")</f>
        <v>4</v>
      </c>
      <c r="I64" s="334" t="s">
        <v>62</v>
      </c>
      <c r="J64" s="337">
        <f>COUNTIF(D64:D67,"○")+COUNTIF(D64:D67,"×")</f>
        <v>4</v>
      </c>
      <c r="K64" s="331">
        <f>COUNTIF(F64:F67,"○")</f>
        <v>4</v>
      </c>
      <c r="L64" s="334" t="s">
        <v>62</v>
      </c>
      <c r="M64" s="337">
        <f>COUNTIF(F64:F67,"○")+COUNTIF(F64:F67,"×")</f>
        <v>4</v>
      </c>
    </row>
    <row r="65" spans="1:13" ht="24" customHeight="1" x14ac:dyDescent="0.2">
      <c r="A65" s="341"/>
      <c r="B65" s="348"/>
      <c r="C65" s="346"/>
      <c r="D65" s="99" t="s">
        <v>16</v>
      </c>
      <c r="E65" s="326"/>
      <c r="F65" s="98" t="s">
        <v>16</v>
      </c>
      <c r="G65" s="83" t="s">
        <v>187</v>
      </c>
      <c r="H65" s="332"/>
      <c r="I65" s="335"/>
      <c r="J65" s="338"/>
      <c r="K65" s="332"/>
      <c r="L65" s="335"/>
      <c r="M65" s="338"/>
    </row>
    <row r="66" spans="1:13" ht="24" customHeight="1" x14ac:dyDescent="0.2">
      <c r="A66" s="341"/>
      <c r="B66" s="348"/>
      <c r="C66" s="346"/>
      <c r="D66" s="99" t="s">
        <v>16</v>
      </c>
      <c r="E66" s="326"/>
      <c r="F66" s="98" t="s">
        <v>16</v>
      </c>
      <c r="G66" s="75" t="s">
        <v>143</v>
      </c>
      <c r="H66" s="332"/>
      <c r="I66" s="335"/>
      <c r="J66" s="338"/>
      <c r="K66" s="332"/>
      <c r="L66" s="335"/>
      <c r="M66" s="338"/>
    </row>
    <row r="67" spans="1:13" ht="24" customHeight="1" x14ac:dyDescent="0.2">
      <c r="A67" s="341"/>
      <c r="B67" s="348"/>
      <c r="C67" s="346"/>
      <c r="D67" s="99" t="s">
        <v>16</v>
      </c>
      <c r="E67" s="326"/>
      <c r="F67" s="98" t="s">
        <v>16</v>
      </c>
      <c r="G67" s="75" t="s">
        <v>109</v>
      </c>
      <c r="H67" s="333"/>
      <c r="I67" s="336"/>
      <c r="J67" s="339"/>
      <c r="K67" s="333"/>
      <c r="L67" s="336"/>
      <c r="M67" s="339"/>
    </row>
    <row r="68" spans="1:13" ht="24" customHeight="1" x14ac:dyDescent="0.2">
      <c r="A68" s="341"/>
      <c r="B68" s="348"/>
      <c r="C68" s="347"/>
      <c r="D68" s="99" t="s">
        <v>53</v>
      </c>
      <c r="E68" s="327"/>
      <c r="F68" s="98" t="s">
        <v>53</v>
      </c>
      <c r="G68" s="76" t="s">
        <v>132</v>
      </c>
      <c r="H68" s="328"/>
      <c r="I68" s="329"/>
      <c r="J68" s="330"/>
      <c r="K68" s="328"/>
      <c r="L68" s="329"/>
      <c r="M68" s="330"/>
    </row>
    <row r="69" spans="1:13" ht="24" customHeight="1" x14ac:dyDescent="0.2">
      <c r="A69" s="341" t="s">
        <v>79</v>
      </c>
      <c r="B69" s="340" t="s">
        <v>155</v>
      </c>
      <c r="C69" s="345">
        <f>IF(D77="●",1,VLOOKUP(ROUNDDOWN(H69/J69,2),$O$9:$P$11,2,1))</f>
        <v>5</v>
      </c>
      <c r="D69" s="99" t="s">
        <v>16</v>
      </c>
      <c r="E69" s="325">
        <f>IF(F77="●",1,VLOOKUP(ROUNDDOWN(K69/M69,2),$O$9:$P$11,2,1))</f>
        <v>5</v>
      </c>
      <c r="F69" s="98" t="s">
        <v>16</v>
      </c>
      <c r="G69" s="75" t="s">
        <v>110</v>
      </c>
      <c r="H69" s="331">
        <f>COUNTIF(D69:D76,"○")</f>
        <v>8</v>
      </c>
      <c r="I69" s="334" t="s">
        <v>62</v>
      </c>
      <c r="J69" s="337">
        <f>COUNTIF(D69:D76,"○")+COUNTIF(D69:D76,"×")</f>
        <v>8</v>
      </c>
      <c r="K69" s="331">
        <f>COUNTIF(F69:F76,"○")</f>
        <v>8</v>
      </c>
      <c r="L69" s="334" t="s">
        <v>62</v>
      </c>
      <c r="M69" s="337">
        <f>COUNTIF(F69:F76,"○")+COUNTIF(F69:F76,"×")</f>
        <v>8</v>
      </c>
    </row>
    <row r="70" spans="1:13" ht="24" customHeight="1" x14ac:dyDescent="0.2">
      <c r="A70" s="341"/>
      <c r="B70" s="340"/>
      <c r="C70" s="346"/>
      <c r="D70" s="99" t="s">
        <v>16</v>
      </c>
      <c r="E70" s="326"/>
      <c r="F70" s="98" t="s">
        <v>16</v>
      </c>
      <c r="G70" s="75" t="s">
        <v>111</v>
      </c>
      <c r="H70" s="332"/>
      <c r="I70" s="335"/>
      <c r="J70" s="338"/>
      <c r="K70" s="332"/>
      <c r="L70" s="335"/>
      <c r="M70" s="338"/>
    </row>
    <row r="71" spans="1:13" ht="24" customHeight="1" x14ac:dyDescent="0.2">
      <c r="A71" s="341"/>
      <c r="B71" s="340"/>
      <c r="C71" s="346"/>
      <c r="D71" s="99" t="s">
        <v>16</v>
      </c>
      <c r="E71" s="326"/>
      <c r="F71" s="98" t="s">
        <v>16</v>
      </c>
      <c r="G71" s="75" t="s">
        <v>112</v>
      </c>
      <c r="H71" s="332"/>
      <c r="I71" s="335"/>
      <c r="J71" s="338"/>
      <c r="K71" s="332"/>
      <c r="L71" s="335"/>
      <c r="M71" s="338"/>
    </row>
    <row r="72" spans="1:13" ht="24" customHeight="1" x14ac:dyDescent="0.2">
      <c r="A72" s="341"/>
      <c r="B72" s="340"/>
      <c r="C72" s="346"/>
      <c r="D72" s="99" t="s">
        <v>16</v>
      </c>
      <c r="E72" s="326"/>
      <c r="F72" s="98" t="s">
        <v>16</v>
      </c>
      <c r="G72" s="83" t="s">
        <v>181</v>
      </c>
      <c r="H72" s="332"/>
      <c r="I72" s="335"/>
      <c r="J72" s="338"/>
      <c r="K72" s="332"/>
      <c r="L72" s="335"/>
      <c r="M72" s="338"/>
    </row>
    <row r="73" spans="1:13" ht="24" customHeight="1" x14ac:dyDescent="0.2">
      <c r="A73" s="341"/>
      <c r="B73" s="340"/>
      <c r="C73" s="346"/>
      <c r="D73" s="99" t="s">
        <v>16</v>
      </c>
      <c r="E73" s="326"/>
      <c r="F73" s="98" t="s">
        <v>16</v>
      </c>
      <c r="G73" s="75" t="s">
        <v>113</v>
      </c>
      <c r="H73" s="332"/>
      <c r="I73" s="335"/>
      <c r="J73" s="338"/>
      <c r="K73" s="332"/>
      <c r="L73" s="335"/>
      <c r="M73" s="338"/>
    </row>
    <row r="74" spans="1:13" ht="24" customHeight="1" x14ac:dyDescent="0.2">
      <c r="A74" s="341"/>
      <c r="B74" s="340"/>
      <c r="C74" s="346"/>
      <c r="D74" s="99" t="s">
        <v>16</v>
      </c>
      <c r="E74" s="326"/>
      <c r="F74" s="98" t="s">
        <v>16</v>
      </c>
      <c r="G74" s="75" t="s">
        <v>114</v>
      </c>
      <c r="H74" s="332"/>
      <c r="I74" s="335"/>
      <c r="J74" s="338"/>
      <c r="K74" s="332"/>
      <c r="L74" s="335"/>
      <c r="M74" s="338"/>
    </row>
    <row r="75" spans="1:13" ht="24" customHeight="1" x14ac:dyDescent="0.2">
      <c r="A75" s="341"/>
      <c r="B75" s="340"/>
      <c r="C75" s="346"/>
      <c r="D75" s="99" t="s">
        <v>16</v>
      </c>
      <c r="E75" s="326"/>
      <c r="F75" s="98" t="s">
        <v>16</v>
      </c>
      <c r="G75" s="77" t="s">
        <v>115</v>
      </c>
      <c r="H75" s="332"/>
      <c r="I75" s="335"/>
      <c r="J75" s="338"/>
      <c r="K75" s="332"/>
      <c r="L75" s="335"/>
      <c r="M75" s="338"/>
    </row>
    <row r="76" spans="1:13" ht="24" customHeight="1" x14ac:dyDescent="0.2">
      <c r="A76" s="341"/>
      <c r="B76" s="340"/>
      <c r="C76" s="346"/>
      <c r="D76" s="99" t="s">
        <v>16</v>
      </c>
      <c r="E76" s="326"/>
      <c r="F76" s="98" t="s">
        <v>16</v>
      </c>
      <c r="G76" s="77" t="s">
        <v>159</v>
      </c>
      <c r="H76" s="333"/>
      <c r="I76" s="336"/>
      <c r="J76" s="339"/>
      <c r="K76" s="333"/>
      <c r="L76" s="336"/>
      <c r="M76" s="339"/>
    </row>
    <row r="77" spans="1:13" ht="24" customHeight="1" x14ac:dyDescent="0.2">
      <c r="A77" s="341"/>
      <c r="B77" s="340"/>
      <c r="C77" s="347"/>
      <c r="D77" s="99" t="s">
        <v>53</v>
      </c>
      <c r="E77" s="327"/>
      <c r="F77" s="98" t="s">
        <v>53</v>
      </c>
      <c r="G77" s="81" t="s">
        <v>136</v>
      </c>
      <c r="H77" s="328"/>
      <c r="I77" s="329"/>
      <c r="J77" s="330"/>
      <c r="K77" s="328"/>
      <c r="L77" s="329"/>
      <c r="M77" s="330"/>
    </row>
    <row r="79" spans="1:13" ht="18.600000000000001" customHeight="1" x14ac:dyDescent="0.2">
      <c r="C79" s="97"/>
      <c r="E79" s="97"/>
    </row>
  </sheetData>
  <mergeCells count="127">
    <mergeCell ref="E64:E68"/>
    <mergeCell ref="E69:E77"/>
    <mergeCell ref="E7:F7"/>
    <mergeCell ref="K69:K76"/>
    <mergeCell ref="L69:L76"/>
    <mergeCell ref="M69:M76"/>
    <mergeCell ref="K77:M77"/>
    <mergeCell ref="H7:J8"/>
    <mergeCell ref="K7:M8"/>
    <mergeCell ref="K63:M63"/>
    <mergeCell ref="K64:K67"/>
    <mergeCell ref="L64:L67"/>
    <mergeCell ref="M64:M67"/>
    <mergeCell ref="K68:M68"/>
    <mergeCell ref="K46:K53"/>
    <mergeCell ref="L46:L53"/>
    <mergeCell ref="M46:M53"/>
    <mergeCell ref="K54:M54"/>
    <mergeCell ref="K55:K62"/>
    <mergeCell ref="L55:L62"/>
    <mergeCell ref="M55:M62"/>
    <mergeCell ref="K39:M39"/>
    <mergeCell ref="K40:K44"/>
    <mergeCell ref="E9:E13"/>
    <mergeCell ref="K33:M33"/>
    <mergeCell ref="K34:K38"/>
    <mergeCell ref="L34:L38"/>
    <mergeCell ref="M34:M38"/>
    <mergeCell ref="K18:M18"/>
    <mergeCell ref="K19:K22"/>
    <mergeCell ref="L19:L22"/>
    <mergeCell ref="M19:M22"/>
    <mergeCell ref="K23:M23"/>
    <mergeCell ref="J40:J44"/>
    <mergeCell ref="E19:E23"/>
    <mergeCell ref="L9:L12"/>
    <mergeCell ref="M9:M12"/>
    <mergeCell ref="K13:M13"/>
    <mergeCell ref="K14:K17"/>
    <mergeCell ref="L14:L17"/>
    <mergeCell ref="M14:M17"/>
    <mergeCell ref="A7:B8"/>
    <mergeCell ref="C7:D7"/>
    <mergeCell ref="G7:G8"/>
    <mergeCell ref="K9:K12"/>
    <mergeCell ref="E14:E18"/>
    <mergeCell ref="L40:L44"/>
    <mergeCell ref="M40:M44"/>
    <mergeCell ref="E24:E33"/>
    <mergeCell ref="E34:E39"/>
    <mergeCell ref="E40:E45"/>
    <mergeCell ref="B34:B39"/>
    <mergeCell ref="B40:B45"/>
    <mergeCell ref="K45:M45"/>
    <mergeCell ref="K24:K32"/>
    <mergeCell ref="L24:L32"/>
    <mergeCell ref="M24:M32"/>
    <mergeCell ref="A1:G1"/>
    <mergeCell ref="J64:J67"/>
    <mergeCell ref="J46:J53"/>
    <mergeCell ref="I55:I62"/>
    <mergeCell ref="H9:H12"/>
    <mergeCell ref="I9:I12"/>
    <mergeCell ref="J9:J12"/>
    <mergeCell ref="H14:H17"/>
    <mergeCell ref="I14:I17"/>
    <mergeCell ref="J14:J17"/>
    <mergeCell ref="H18:J18"/>
    <mergeCell ref="H19:H22"/>
    <mergeCell ref="I19:I22"/>
    <mergeCell ref="H13:J13"/>
    <mergeCell ref="H23:J23"/>
    <mergeCell ref="C9:C13"/>
    <mergeCell ref="A9:A13"/>
    <mergeCell ref="B9:B13"/>
    <mergeCell ref="B14:B18"/>
    <mergeCell ref="A14:A18"/>
    <mergeCell ref="C14:C18"/>
    <mergeCell ref="J19:J22"/>
    <mergeCell ref="H40:H44"/>
    <mergeCell ref="I40:I44"/>
    <mergeCell ref="B69:B77"/>
    <mergeCell ref="A69:A77"/>
    <mergeCell ref="C19:C23"/>
    <mergeCell ref="C24:C33"/>
    <mergeCell ref="C34:C39"/>
    <mergeCell ref="C40:C45"/>
    <mergeCell ref="C46:C54"/>
    <mergeCell ref="C55:C63"/>
    <mergeCell ref="C64:C68"/>
    <mergeCell ref="C69:C77"/>
    <mergeCell ref="A46:A54"/>
    <mergeCell ref="A55:A63"/>
    <mergeCell ref="A64:A68"/>
    <mergeCell ref="B46:B54"/>
    <mergeCell ref="B55:B63"/>
    <mergeCell ref="B64:B68"/>
    <mergeCell ref="A34:A39"/>
    <mergeCell ref="A40:A45"/>
    <mergeCell ref="A24:A33"/>
    <mergeCell ref="B19:B23"/>
    <mergeCell ref="B24:B33"/>
    <mergeCell ref="A19:A23"/>
    <mergeCell ref="E46:E54"/>
    <mergeCell ref="E55:E63"/>
    <mergeCell ref="H77:J77"/>
    <mergeCell ref="H24:H32"/>
    <mergeCell ref="I69:I76"/>
    <mergeCell ref="H69:H76"/>
    <mergeCell ref="H33:J33"/>
    <mergeCell ref="H39:J39"/>
    <mergeCell ref="H45:J45"/>
    <mergeCell ref="H54:J54"/>
    <mergeCell ref="H63:J63"/>
    <mergeCell ref="H68:J68"/>
    <mergeCell ref="J55:J62"/>
    <mergeCell ref="H64:H67"/>
    <mergeCell ref="I64:I67"/>
    <mergeCell ref="J69:J76"/>
    <mergeCell ref="H46:H53"/>
    <mergeCell ref="I46:I53"/>
    <mergeCell ref="I24:I32"/>
    <mergeCell ref="H55:H62"/>
    <mergeCell ref="J24:J32"/>
    <mergeCell ref="H34:H38"/>
    <mergeCell ref="I34:I38"/>
    <mergeCell ref="J34:J38"/>
  </mergeCells>
  <phoneticPr fontId="2"/>
  <dataValidations count="2">
    <dataValidation type="list" allowBlank="1" showInputMessage="1" showErrorMessage="1" sqref="F18 F23 F33 F39 F45 F54 F63 F68 F77 D77 D68 D63 D54 D45 D39 D33 D23 D18 D13 F13" xr:uid="{088C0941-32A3-4EEC-96C0-6480925F0A36}">
      <formula1>"●,－"</formula1>
    </dataValidation>
    <dataValidation type="list" allowBlank="1" showInputMessage="1" showErrorMessage="1" sqref="F64:F67 F14:F17 F9:F12 F40:F44 F69:F76 F24:F32 F34:F38 F46:F53 F19:F22 D19:D22 D46:D53 D34:D38 D24:D32 D69:D76 D40:D44 D9:D12 D14:D17 D64:D67 D55:D62 F55:F62" xr:uid="{323974D8-9899-4CEA-82A0-30F189C2BEEB}">
      <formula1>"○,×,－"</formula1>
    </dataValidation>
  </dataValidations>
  <printOptions horizontalCentered="1"/>
  <pageMargins left="0.19685039370078741" right="0.19685039370078741" top="0.74803149606299213" bottom="0.74803149606299213" header="0.31496062992125984" footer="0.31496062992125984"/>
  <pageSetup paperSize="8" scale="64"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0F8CA-2286-4ACC-AB85-FDC9581C2EC9}">
  <sheetPr>
    <tabColor theme="0" tint="-0.499984740745262"/>
  </sheetPr>
  <dimension ref="A1:P24"/>
  <sheetViews>
    <sheetView view="pageBreakPreview" zoomScaleNormal="100" zoomScaleSheetLayoutView="100" workbookViewId="0">
      <selection activeCell="H26" sqref="H26"/>
    </sheetView>
  </sheetViews>
  <sheetFormatPr defaultColWidth="9" defaultRowHeight="13.2" x14ac:dyDescent="0.2"/>
  <cols>
    <col min="1" max="1" width="4.6640625" style="104" customWidth="1"/>
    <col min="2" max="2" width="10.6640625" style="104" customWidth="1"/>
    <col min="3" max="16" width="8.109375" style="104" customWidth="1"/>
    <col min="17" max="16384" width="9" style="104"/>
  </cols>
  <sheetData>
    <row r="1" spans="1:16" ht="13.8" x14ac:dyDescent="0.2">
      <c r="A1" s="137" t="s">
        <v>221</v>
      </c>
    </row>
    <row r="3" spans="1:16" ht="22.5" customHeight="1" thickBot="1" x14ac:dyDescent="0.25">
      <c r="A3" s="136" t="s">
        <v>220</v>
      </c>
    </row>
    <row r="4" spans="1:16" ht="15.6" customHeight="1" thickTop="1" x14ac:dyDescent="0.2">
      <c r="A4" s="375" t="s">
        <v>219</v>
      </c>
      <c r="B4" s="376"/>
      <c r="C4" s="381" t="s">
        <v>218</v>
      </c>
      <c r="D4" s="382"/>
      <c r="E4" s="383"/>
      <c r="F4" s="387" t="s">
        <v>217</v>
      </c>
      <c r="G4" s="382"/>
      <c r="H4" s="382"/>
      <c r="I4" s="382"/>
      <c r="J4" s="382"/>
      <c r="K4" s="382"/>
      <c r="L4" s="382"/>
      <c r="M4" s="382"/>
      <c r="N4" s="388"/>
      <c r="O4" s="366" t="s">
        <v>216</v>
      </c>
      <c r="P4" s="367"/>
    </row>
    <row r="5" spans="1:16" ht="15.6" customHeight="1" x14ac:dyDescent="0.2">
      <c r="A5" s="377"/>
      <c r="B5" s="378"/>
      <c r="C5" s="384"/>
      <c r="D5" s="385"/>
      <c r="E5" s="386"/>
      <c r="F5" s="389" t="s">
        <v>215</v>
      </c>
      <c r="G5" s="385"/>
      <c r="H5" s="385"/>
      <c r="I5" s="385" t="s">
        <v>214</v>
      </c>
      <c r="J5" s="385"/>
      <c r="K5" s="385"/>
      <c r="L5" s="385" t="s">
        <v>213</v>
      </c>
      <c r="M5" s="385"/>
      <c r="N5" s="390"/>
      <c r="O5" s="368"/>
      <c r="P5" s="369"/>
    </row>
    <row r="6" spans="1:16" ht="15.6" customHeight="1" x14ac:dyDescent="0.2">
      <c r="A6" s="377"/>
      <c r="B6" s="378"/>
      <c r="C6" s="391" t="s">
        <v>212</v>
      </c>
      <c r="D6" s="362" t="s">
        <v>211</v>
      </c>
      <c r="E6" s="393"/>
      <c r="F6" s="391" t="s">
        <v>212</v>
      </c>
      <c r="G6" s="362" t="s">
        <v>211</v>
      </c>
      <c r="H6" s="373"/>
      <c r="I6" s="362" t="s">
        <v>212</v>
      </c>
      <c r="J6" s="362" t="s">
        <v>211</v>
      </c>
      <c r="K6" s="373"/>
      <c r="L6" s="362" t="s">
        <v>212</v>
      </c>
      <c r="M6" s="362" t="s">
        <v>211</v>
      </c>
      <c r="N6" s="363"/>
      <c r="O6" s="364" t="s">
        <v>210</v>
      </c>
      <c r="P6" s="360" t="s">
        <v>209</v>
      </c>
    </row>
    <row r="7" spans="1:16" ht="15.6" customHeight="1" thickBot="1" x14ac:dyDescent="0.25">
      <c r="A7" s="379"/>
      <c r="B7" s="380"/>
      <c r="C7" s="392"/>
      <c r="D7" s="133"/>
      <c r="E7" s="135" t="s">
        <v>208</v>
      </c>
      <c r="F7" s="392"/>
      <c r="G7" s="133"/>
      <c r="H7" s="134" t="s">
        <v>208</v>
      </c>
      <c r="I7" s="374"/>
      <c r="J7" s="133"/>
      <c r="K7" s="134" t="s">
        <v>208</v>
      </c>
      <c r="L7" s="374"/>
      <c r="M7" s="133"/>
      <c r="N7" s="132" t="s">
        <v>208</v>
      </c>
      <c r="O7" s="365"/>
      <c r="P7" s="361"/>
    </row>
    <row r="8" spans="1:16" ht="18.75" customHeight="1" x14ac:dyDescent="0.2">
      <c r="A8" s="370" t="s">
        <v>207</v>
      </c>
      <c r="B8" s="131" t="s">
        <v>206</v>
      </c>
      <c r="C8" s="129"/>
      <c r="D8" s="127"/>
      <c r="E8" s="130"/>
      <c r="F8" s="129"/>
      <c r="G8" s="127"/>
      <c r="H8" s="126"/>
      <c r="I8" s="128"/>
      <c r="J8" s="127"/>
      <c r="K8" s="126"/>
      <c r="L8" s="128"/>
      <c r="M8" s="127"/>
      <c r="N8" s="126"/>
      <c r="O8" s="125"/>
      <c r="P8" s="124"/>
    </row>
    <row r="9" spans="1:16" ht="18.75" customHeight="1" x14ac:dyDescent="0.2">
      <c r="A9" s="371"/>
      <c r="B9" s="123" t="s">
        <v>205</v>
      </c>
      <c r="C9" s="121"/>
      <c r="D9" s="119"/>
      <c r="E9" s="122"/>
      <c r="F9" s="121"/>
      <c r="G9" s="119"/>
      <c r="H9" s="118"/>
      <c r="I9" s="120"/>
      <c r="J9" s="119"/>
      <c r="K9" s="118"/>
      <c r="L9" s="120"/>
      <c r="M9" s="119"/>
      <c r="N9" s="118"/>
      <c r="O9" s="117"/>
      <c r="P9" s="116"/>
    </row>
    <row r="10" spans="1:16" ht="18.75" customHeight="1" x14ac:dyDescent="0.2">
      <c r="A10" s="371"/>
      <c r="B10" s="123" t="s">
        <v>204</v>
      </c>
      <c r="C10" s="121"/>
      <c r="D10" s="119"/>
      <c r="E10" s="122"/>
      <c r="F10" s="121"/>
      <c r="G10" s="119"/>
      <c r="H10" s="118"/>
      <c r="I10" s="120"/>
      <c r="J10" s="119"/>
      <c r="K10" s="118"/>
      <c r="L10" s="120"/>
      <c r="M10" s="119"/>
      <c r="N10" s="118"/>
      <c r="O10" s="117"/>
      <c r="P10" s="116"/>
    </row>
    <row r="11" spans="1:16" ht="18.75" customHeight="1" x14ac:dyDescent="0.2">
      <c r="A11" s="371"/>
      <c r="B11" s="123" t="s">
        <v>204</v>
      </c>
      <c r="C11" s="121"/>
      <c r="D11" s="119"/>
      <c r="E11" s="122"/>
      <c r="F11" s="121"/>
      <c r="G11" s="119"/>
      <c r="H11" s="118"/>
      <c r="I11" s="120"/>
      <c r="J11" s="119"/>
      <c r="K11" s="118"/>
      <c r="L11" s="120"/>
      <c r="M11" s="119"/>
      <c r="N11" s="118"/>
      <c r="O11" s="117"/>
      <c r="P11" s="116"/>
    </row>
    <row r="12" spans="1:16" ht="18.75" customHeight="1" x14ac:dyDescent="0.2">
      <c r="A12" s="371"/>
      <c r="B12" s="123" t="s">
        <v>204</v>
      </c>
      <c r="C12" s="121"/>
      <c r="D12" s="119"/>
      <c r="E12" s="122"/>
      <c r="F12" s="121"/>
      <c r="G12" s="119"/>
      <c r="H12" s="118"/>
      <c r="I12" s="120"/>
      <c r="J12" s="119"/>
      <c r="K12" s="118"/>
      <c r="L12" s="120"/>
      <c r="M12" s="119"/>
      <c r="N12" s="118"/>
      <c r="O12" s="117"/>
      <c r="P12" s="116"/>
    </row>
    <row r="13" spans="1:16" ht="18.75" customHeight="1" thickBot="1" x14ac:dyDescent="0.25">
      <c r="A13" s="372"/>
      <c r="B13" s="115" t="s">
        <v>203</v>
      </c>
      <c r="C13" s="113"/>
      <c r="D13" s="111"/>
      <c r="E13" s="114"/>
      <c r="F13" s="113"/>
      <c r="G13" s="111"/>
      <c r="H13" s="110"/>
      <c r="I13" s="112"/>
      <c r="J13" s="111"/>
      <c r="K13" s="110"/>
      <c r="L13" s="112"/>
      <c r="M13" s="111"/>
      <c r="N13" s="110"/>
      <c r="O13" s="109"/>
      <c r="P13" s="108"/>
    </row>
    <row r="14" spans="1:16" ht="13.8" thickTop="1" x14ac:dyDescent="0.2">
      <c r="C14" s="107" t="s">
        <v>202</v>
      </c>
    </row>
    <row r="15" spans="1:16" x14ac:dyDescent="0.2">
      <c r="A15" s="105"/>
    </row>
    <row r="16" spans="1:16" x14ac:dyDescent="0.2">
      <c r="A16" s="106" t="s">
        <v>201</v>
      </c>
    </row>
    <row r="17" spans="1:1" x14ac:dyDescent="0.2">
      <c r="A17" s="105"/>
    </row>
    <row r="18" spans="1:1" x14ac:dyDescent="0.2">
      <c r="A18" s="105"/>
    </row>
    <row r="19" spans="1:1" x14ac:dyDescent="0.2">
      <c r="A19" s="105"/>
    </row>
    <row r="20" spans="1:1" x14ac:dyDescent="0.2">
      <c r="A20" s="105"/>
    </row>
    <row r="21" spans="1:1" x14ac:dyDescent="0.2">
      <c r="A21" s="105"/>
    </row>
    <row r="22" spans="1:1" x14ac:dyDescent="0.2">
      <c r="A22" s="105"/>
    </row>
    <row r="23" spans="1:1" x14ac:dyDescent="0.2">
      <c r="A23" s="105"/>
    </row>
    <row r="24" spans="1:1" x14ac:dyDescent="0.2">
      <c r="A24" s="105"/>
    </row>
  </sheetData>
  <mergeCells count="18">
    <mergeCell ref="D6:E6"/>
    <mergeCell ref="F6:F7"/>
    <mergeCell ref="P6:P7"/>
    <mergeCell ref="M6:N6"/>
    <mergeCell ref="O6:O7"/>
    <mergeCell ref="O4:P5"/>
    <mergeCell ref="A8:A13"/>
    <mergeCell ref="G6:H6"/>
    <mergeCell ref="I6:I7"/>
    <mergeCell ref="J6:K6"/>
    <mergeCell ref="L6:L7"/>
    <mergeCell ref="A4:B7"/>
    <mergeCell ref="C4:E5"/>
    <mergeCell ref="F4:N4"/>
    <mergeCell ref="F5:H5"/>
    <mergeCell ref="I5:K5"/>
    <mergeCell ref="L5:N5"/>
    <mergeCell ref="C6:C7"/>
  </mergeCells>
  <phoneticPr fontId="2"/>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DFAC-FB8C-459B-9A2A-936A23284F7E}">
  <sheetPr>
    <tabColor theme="0" tint="-0.499984740745262"/>
    <pageSetUpPr fitToPage="1"/>
  </sheetPr>
  <dimension ref="A1:H20"/>
  <sheetViews>
    <sheetView view="pageBreakPreview" zoomScaleNormal="100" zoomScaleSheetLayoutView="100" workbookViewId="0">
      <selection activeCell="E25" sqref="E25"/>
    </sheetView>
  </sheetViews>
  <sheetFormatPr defaultColWidth="9" defaultRowHeight="13.2" x14ac:dyDescent="0.2"/>
  <cols>
    <col min="1" max="1" width="12.44140625" style="104" customWidth="1"/>
    <col min="2" max="2" width="17.77734375" style="104" customWidth="1"/>
    <col min="3" max="6" width="12.77734375" style="104" customWidth="1"/>
    <col min="7" max="7" width="11.21875" style="104" customWidth="1"/>
    <col min="8" max="8" width="15.77734375" style="104" customWidth="1"/>
    <col min="9" max="16384" width="9" style="104"/>
  </cols>
  <sheetData>
    <row r="1" spans="1:8" ht="13.8" x14ac:dyDescent="0.2">
      <c r="A1" s="137" t="s">
        <v>255</v>
      </c>
    </row>
    <row r="2" spans="1:8" ht="14.4" x14ac:dyDescent="0.2">
      <c r="A2" s="158"/>
    </row>
    <row r="3" spans="1:8" ht="13.8" thickBot="1" x14ac:dyDescent="0.25"/>
    <row r="4" spans="1:8" ht="18.75" customHeight="1" thickTop="1" thickBot="1" x14ac:dyDescent="0.25">
      <c r="A4" s="157" t="s">
        <v>254</v>
      </c>
      <c r="B4" s="156" t="s">
        <v>253</v>
      </c>
      <c r="C4" s="156" t="s">
        <v>252</v>
      </c>
      <c r="D4" s="401" t="s">
        <v>251</v>
      </c>
      <c r="E4" s="401"/>
      <c r="F4" s="156"/>
      <c r="G4" s="402" t="s">
        <v>250</v>
      </c>
      <c r="H4" s="403"/>
    </row>
    <row r="5" spans="1:8" ht="25.95" customHeight="1" x14ac:dyDescent="0.2">
      <c r="A5" s="397" t="s">
        <v>249</v>
      </c>
      <c r="B5" s="153" t="s">
        <v>248</v>
      </c>
      <c r="C5" s="153" t="s">
        <v>244</v>
      </c>
      <c r="D5" s="155" t="s">
        <v>212</v>
      </c>
      <c r="E5" s="154" t="s">
        <v>247</v>
      </c>
      <c r="F5" s="153" t="s">
        <v>238</v>
      </c>
      <c r="G5" s="404" t="s">
        <v>246</v>
      </c>
      <c r="H5" s="149"/>
    </row>
    <row r="6" spans="1:8" ht="25.95" customHeight="1" x14ac:dyDescent="0.2">
      <c r="A6" s="398"/>
      <c r="B6" s="150" t="s">
        <v>245</v>
      </c>
      <c r="C6" s="150" t="s">
        <v>244</v>
      </c>
      <c r="D6" s="152" t="s">
        <v>211</v>
      </c>
      <c r="E6" s="151" t="s">
        <v>243</v>
      </c>
      <c r="F6" s="150" t="s">
        <v>238</v>
      </c>
      <c r="G6" s="404"/>
      <c r="H6" s="149"/>
    </row>
    <row r="7" spans="1:8" ht="26.25" customHeight="1" x14ac:dyDescent="0.2">
      <c r="A7" s="399" t="s">
        <v>242</v>
      </c>
      <c r="B7" s="120" t="s">
        <v>215</v>
      </c>
      <c r="C7" s="148" t="s">
        <v>241</v>
      </c>
      <c r="D7" s="147" t="s">
        <v>235</v>
      </c>
      <c r="E7" s="145" t="s">
        <v>234</v>
      </c>
      <c r="F7" s="120" t="s">
        <v>238</v>
      </c>
      <c r="G7" s="404"/>
      <c r="H7" s="144" t="s">
        <v>240</v>
      </c>
    </row>
    <row r="8" spans="1:8" ht="26.25" customHeight="1" x14ac:dyDescent="0.2">
      <c r="A8" s="397"/>
      <c r="B8" s="120" t="s">
        <v>239</v>
      </c>
      <c r="C8" s="120" t="s">
        <v>236</v>
      </c>
      <c r="D8" s="146" t="s">
        <v>235</v>
      </c>
      <c r="E8" s="145" t="s">
        <v>234</v>
      </c>
      <c r="F8" s="120" t="s">
        <v>238</v>
      </c>
      <c r="G8" s="404"/>
      <c r="H8" s="144" t="s">
        <v>237</v>
      </c>
    </row>
    <row r="9" spans="1:8" ht="25.8" thickBot="1" x14ac:dyDescent="0.25">
      <c r="A9" s="400"/>
      <c r="B9" s="141" t="s">
        <v>213</v>
      </c>
      <c r="C9" s="141" t="s">
        <v>236</v>
      </c>
      <c r="D9" s="143" t="s">
        <v>235</v>
      </c>
      <c r="E9" s="142" t="s">
        <v>234</v>
      </c>
      <c r="F9" s="141" t="s">
        <v>233</v>
      </c>
      <c r="G9" s="404"/>
      <c r="H9" s="140" t="s">
        <v>232</v>
      </c>
    </row>
    <row r="10" spans="1:8" ht="18.75" customHeight="1" thickTop="1" thickBot="1" x14ac:dyDescent="0.25">
      <c r="A10" s="139" t="s">
        <v>231</v>
      </c>
      <c r="B10" s="138" t="s">
        <v>216</v>
      </c>
      <c r="C10" s="138"/>
      <c r="D10" s="394" t="s">
        <v>230</v>
      </c>
      <c r="E10" s="394"/>
      <c r="F10" s="394"/>
      <c r="G10" s="395"/>
      <c r="H10" s="396"/>
    </row>
    <row r="11" spans="1:8" ht="13.8" thickTop="1" x14ac:dyDescent="0.2"/>
    <row r="12" spans="1:8" x14ac:dyDescent="0.2">
      <c r="A12" s="107" t="s">
        <v>229</v>
      </c>
    </row>
    <row r="13" spans="1:8" x14ac:dyDescent="0.2">
      <c r="A13" s="107" t="s">
        <v>228</v>
      </c>
    </row>
    <row r="14" spans="1:8" x14ac:dyDescent="0.2">
      <c r="A14" s="107" t="s">
        <v>227</v>
      </c>
    </row>
    <row r="15" spans="1:8" x14ac:dyDescent="0.2">
      <c r="A15" s="107" t="s">
        <v>226</v>
      </c>
    </row>
    <row r="16" spans="1:8" x14ac:dyDescent="0.2">
      <c r="A16" s="107" t="s">
        <v>225</v>
      </c>
    </row>
    <row r="17" spans="1:1" x14ac:dyDescent="0.2">
      <c r="A17" s="107" t="s">
        <v>224</v>
      </c>
    </row>
    <row r="18" spans="1:1" x14ac:dyDescent="0.2">
      <c r="A18" s="107" t="s">
        <v>223</v>
      </c>
    </row>
    <row r="19" spans="1:1" x14ac:dyDescent="0.2">
      <c r="A19" s="107"/>
    </row>
    <row r="20" spans="1:1" x14ac:dyDescent="0.2">
      <c r="A20" s="107" t="s">
        <v>222</v>
      </c>
    </row>
  </sheetData>
  <mergeCells count="7">
    <mergeCell ref="D10:F10"/>
    <mergeCell ref="G10:H10"/>
    <mergeCell ref="A5:A6"/>
    <mergeCell ref="A7:A9"/>
    <mergeCell ref="D4:E4"/>
    <mergeCell ref="G4:H4"/>
    <mergeCell ref="G5:G9"/>
  </mergeCells>
  <phoneticPr fontId="2"/>
  <pageMargins left="0.7" right="0.7" top="0.75" bottom="0.75" header="0.3" footer="0.3"/>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vt:lpstr>
      <vt:lpstr>【記入例】様式</vt:lpstr>
      <vt:lpstr>評価基準</vt:lpstr>
      <vt:lpstr>【参考資料】職員配置表</vt:lpstr>
      <vt:lpstr>【参考資料】区分確認表</vt:lpstr>
      <vt:lpstr>評価基準!_GoBack</vt:lpstr>
      <vt:lpstr>【記入例】様式!Print_Area</vt:lpstr>
      <vt:lpstr>【参考資料】区分確認表!Print_Area</vt:lpstr>
      <vt:lpstr>【参考資料】職員配置表!Print_Area</vt:lpstr>
      <vt:lpstr>評価基準!Print_Area</vt:lpstr>
      <vt:lpstr>様式!Print_Area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a0001879</dc:creator>
  <cp:lastModifiedBy>a0002820</cp:lastModifiedBy>
  <cp:lastPrinted>2023-02-21T03:01:35Z</cp:lastPrinted>
  <dcterms:created xsi:type="dcterms:W3CDTF">2006-05-11T01:48:13Z</dcterms:created>
  <dcterms:modified xsi:type="dcterms:W3CDTF">2023-06-21T00:11:04Z</dcterms:modified>
</cp:coreProperties>
</file>